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0" windowWidth="15600" windowHeight="9240" tabRatio="500"/>
  </bookViews>
  <sheets>
    <sheet name="Plan de Adquisiciones" sheetId="3" r:id="rId1"/>
    <sheet name="Detalle del PA" sheetId="2" r:id="rId2"/>
  </sheets>
  <definedNames>
    <definedName name="_xlnm.Print_Area" localSheetId="1">'Detalle del PA'!$A$1:$K$79</definedName>
  </definedNames>
  <calcPr calcId="145621"/>
</workbook>
</file>

<file path=xl/calcChain.xml><?xml version="1.0" encoding="utf-8"?>
<calcChain xmlns="http://schemas.openxmlformats.org/spreadsheetml/2006/main">
  <c r="C20" i="3" l="1"/>
  <c r="B29" i="3"/>
  <c r="E32" i="2" l="1"/>
  <c r="B13" i="3" s="1"/>
  <c r="E74" i="2" l="1"/>
  <c r="E79" i="2" s="1"/>
  <c r="E52" i="2"/>
  <c r="E45" i="2"/>
  <c r="E26" i="2"/>
  <c r="C29" i="3" l="1"/>
  <c r="A70" i="2"/>
  <c r="A71" i="2" s="1"/>
  <c r="A72" i="2" s="1"/>
  <c r="A9" i="2"/>
  <c r="B11" i="3" l="1"/>
  <c r="B12" i="3"/>
  <c r="B16" i="3" l="1"/>
  <c r="B20" i="3" s="1"/>
</calcChain>
</file>

<file path=xl/comments1.xml><?xml version="1.0" encoding="utf-8"?>
<comments xmlns="http://schemas.openxmlformats.org/spreadsheetml/2006/main">
  <authors>
    <author>Inter-American Development Bank</author>
  </authors>
  <commentList>
    <comment ref="D28" authorId="0">
      <text>
        <r>
          <rPr>
            <b/>
            <sz val="9"/>
            <color indexed="81"/>
            <rFont val="Tahoma"/>
            <charset val="1"/>
          </rPr>
          <t>Inter-American Development Bank:</t>
        </r>
        <r>
          <rPr>
            <sz val="9"/>
            <color indexed="81"/>
            <rFont val="Tahoma"/>
            <charset val="1"/>
          </rPr>
          <t xml:space="preserve">
Esta es ex ante no?</t>
        </r>
      </text>
    </comment>
    <comment ref="D29" authorId="0">
      <text>
        <r>
          <rPr>
            <b/>
            <sz val="9"/>
            <color indexed="81"/>
            <rFont val="Tahoma"/>
            <charset val="1"/>
          </rPr>
          <t>Inter-American Development Bank:</t>
        </r>
        <r>
          <rPr>
            <sz val="9"/>
            <color indexed="81"/>
            <rFont val="Tahoma"/>
            <charset val="1"/>
          </rPr>
          <t xml:space="preserve">
Ver comentario anterior.</t>
        </r>
      </text>
    </comment>
    <comment ref="D30" authorId="0">
      <text>
        <r>
          <rPr>
            <b/>
            <sz val="9"/>
            <color indexed="81"/>
            <rFont val="Tahoma"/>
            <family val="2"/>
          </rPr>
          <t>Inter-American Development Bank:</t>
        </r>
        <r>
          <rPr>
            <sz val="9"/>
            <color indexed="81"/>
            <rFont val="Tahoma"/>
            <family val="2"/>
          </rPr>
          <t xml:space="preserve">
Ver comentario anterior</t>
        </r>
      </text>
    </comment>
  </commentList>
</comments>
</file>

<file path=xl/sharedStrings.xml><?xml version="1.0" encoding="utf-8"?>
<sst xmlns="http://schemas.openxmlformats.org/spreadsheetml/2006/main" count="399" uniqueCount="177">
  <si>
    <t>Nombre de la Adquisición</t>
  </si>
  <si>
    <t>Número de Lotes</t>
  </si>
  <si>
    <t>Componente</t>
  </si>
  <si>
    <t>Ejecutor</t>
  </si>
  <si>
    <t>Categoria de Inversión</t>
  </si>
  <si>
    <t>Método de Selección</t>
  </si>
  <si>
    <t>Tipo de Contrato</t>
  </si>
  <si>
    <t>Descripción</t>
  </si>
  <si>
    <t>Tipo de Revisión</t>
  </si>
  <si>
    <t>PLAN DE ADQUISICIONES</t>
  </si>
  <si>
    <t>CONSULTORES INDIVIDUALES</t>
  </si>
  <si>
    <t xml:space="preserve">N. </t>
  </si>
  <si>
    <t>SERVICIOS DISTINTOS DE CONSULTORIA</t>
  </si>
  <si>
    <t>BIENES</t>
  </si>
  <si>
    <t>OBRAS</t>
  </si>
  <si>
    <t>FIRMAS CONSULTORAS</t>
  </si>
  <si>
    <t>Estimación inicio proceso</t>
  </si>
  <si>
    <t>1. Cobertura del Plan de Adquisiciones</t>
  </si>
  <si>
    <t>Dato</t>
  </si>
  <si>
    <t>Desde</t>
  </si>
  <si>
    <t>Hasta</t>
  </si>
  <si>
    <t>Cobertura del Plan de Adquisiciones:</t>
  </si>
  <si>
    <t>2. Versión del Plan de Adquisiciones</t>
  </si>
  <si>
    <t>3. Tipos de Gasto</t>
  </si>
  <si>
    <t>Categoría de Adquisición</t>
  </si>
  <si>
    <t>Monto Financiado por el Banco</t>
  </si>
  <si>
    <t>Monto Total Proyecto (Incluyendo Contraparte)</t>
  </si>
  <si>
    <t>Obras</t>
  </si>
  <si>
    <t>Bienes</t>
  </si>
  <si>
    <t>Servicios de No Consultoría</t>
  </si>
  <si>
    <t>Capacitación</t>
  </si>
  <si>
    <t>Gastos Operativos</t>
  </si>
  <si>
    <t>Consultoría (firmas + individuos)</t>
  </si>
  <si>
    <t>Transferencias</t>
  </si>
  <si>
    <t>Subproyectos Comunitarios</t>
  </si>
  <si>
    <t>No asignados</t>
  </si>
  <si>
    <t>Total</t>
  </si>
  <si>
    <t>4. Componentes</t>
  </si>
  <si>
    <t>Componente de Inversión</t>
  </si>
  <si>
    <t>N/A</t>
  </si>
  <si>
    <t>UEP</t>
  </si>
  <si>
    <t>Desarrollo Organizacional Unidad de Alto Nivel</t>
  </si>
  <si>
    <t>Equipamiento Unidad de Alto Nivel</t>
  </si>
  <si>
    <t>Capacitación Personal OSEGI</t>
  </si>
  <si>
    <t>Capacitación 27 Unidades Vinculadas a la EPSC</t>
  </si>
  <si>
    <t>Diseño Capacitación entidades Vinculadas EPSC</t>
  </si>
  <si>
    <t>Estuidos de Profundidad con Metodos Cuantitativos y Cualitativos para la aplicación de la EPSC</t>
  </si>
  <si>
    <t>Evaluación Experimental del Programa Juntos por una Comunidad Sin Violencia</t>
  </si>
  <si>
    <t>Plan de Comunicación EPSC</t>
  </si>
  <si>
    <t>Propuesta de Diseño del Sistema de Monitoreo y Evaluación</t>
  </si>
  <si>
    <t>Monto BID (en Euros)</t>
  </si>
  <si>
    <t>Desarrollo y Equipamiento sistema de Monitoreo EPSC</t>
  </si>
  <si>
    <t>Capacitación en Monitoreo y Evaluación</t>
  </si>
  <si>
    <t>Desarrollo de Productos del IIEESC</t>
  </si>
  <si>
    <t>Adecuación de la Planta Fisica del IIEESC</t>
  </si>
  <si>
    <t>Equipamiento para el IIEESC</t>
  </si>
  <si>
    <t>Infraestructura del Observatorio de la Violencia</t>
  </si>
  <si>
    <t>Diseño de las obras del Observatorio</t>
  </si>
  <si>
    <t>Equipamiento Observatorio</t>
  </si>
  <si>
    <t>Diseño de la Capacitación SIEC</t>
  </si>
  <si>
    <t>Ejecución de la Capacitación SIEC</t>
  </si>
  <si>
    <t>Encuesta de Victimización</t>
  </si>
  <si>
    <t>Servicios de lógistica para Desarrollo Local</t>
  </si>
  <si>
    <t>Estudios Muldimensional de la Violencia Juvenil</t>
  </si>
  <si>
    <t>Ajuste del  modelo de intervención actividad extracurricular</t>
  </si>
  <si>
    <t>Desarrollo de Protocolos actividad extracurricular</t>
  </si>
  <si>
    <t>Servicios extracurriculares</t>
  </si>
  <si>
    <t>Desarrollo de Protocolos en jovenes vulnerables</t>
  </si>
  <si>
    <t>Desarrollo de Registro de Beneficiario Jóvenes Vulnerables</t>
  </si>
  <si>
    <t>Equipamiento Registro de Beneficiarios jovenes vulnerables</t>
  </si>
  <si>
    <t>Servicios de atención jovenes vulnerables</t>
  </si>
  <si>
    <t>Revisión y Ajuste al modelo de Policia Comunitaria</t>
  </si>
  <si>
    <t>Desarrollo de Procesos y protocolos Policia Comunitaria</t>
  </si>
  <si>
    <t>Propuesta de mejora de Programas de Policia Comunitaria</t>
  </si>
  <si>
    <t>Equipamiento para el modelo de Policia Comunitaria</t>
  </si>
  <si>
    <t>Equipamiento Modular para estaciónde Policia</t>
  </si>
  <si>
    <t>Estudios de Violencia doméstica y contra la mujer</t>
  </si>
  <si>
    <t>Diseño de mejoras de atención a las victimas de VD</t>
  </si>
  <si>
    <t>Diseño de la Campaña de comunicación preventiva VD</t>
  </si>
  <si>
    <t>Revisión de la RED contra la VD en los 4 distritos</t>
  </si>
  <si>
    <t>Implementación de mejoras en las Redes locales VD</t>
  </si>
  <si>
    <t>Campaña de Comunicación de la Red VD</t>
  </si>
  <si>
    <t>Capacitación al Personal de la Red VD</t>
  </si>
  <si>
    <t>Equipamiento para la RED VD</t>
  </si>
  <si>
    <t>Centro Integral para la Atención de Víctimas de VD</t>
  </si>
  <si>
    <t>Ajuste al modelo de Intervención de Rehabilitación</t>
  </si>
  <si>
    <t>Definición Organizaciónal de la Unidad de Capacitación para el personal de la IEI</t>
  </si>
  <si>
    <t>Capacitación Custodios IEI</t>
  </si>
  <si>
    <t>Videos y Material informativo Modelo intervención Jovenes infractores</t>
  </si>
  <si>
    <t>Desarrollo de Protocolos y Programas en los Centros de Cumplimiento y de Custodia</t>
  </si>
  <si>
    <t>Diseño de las Obras del Centro de Cumplimiento</t>
  </si>
  <si>
    <t>Bienes para el Centro de Custodio</t>
  </si>
  <si>
    <t>Centro de Custodio</t>
  </si>
  <si>
    <t>Diseño del Censo de Privados de libertad</t>
  </si>
  <si>
    <t>Ejecución del Censo para Privados de Libertad</t>
  </si>
  <si>
    <t>Componente 2: Programas de Prevención</t>
  </si>
  <si>
    <t>U.E.P</t>
  </si>
  <si>
    <t>exante</t>
  </si>
  <si>
    <t>LPI</t>
  </si>
  <si>
    <t>CP</t>
  </si>
  <si>
    <t>Edición de material Programa Policia Comunitaria</t>
  </si>
  <si>
    <t>Readecuación Física de la nueva infraestructur que ocupará la Unidad de Alto Nivel</t>
  </si>
  <si>
    <t>Definición de objetivos, matriz de Producción externa, departamentalización y procesos de la Unidad de Alto nivel</t>
  </si>
  <si>
    <t>Mobiliario y movilidad para el funcionamiento de la Unidad de Alto Nivel</t>
  </si>
  <si>
    <t>Relevamiento de necesidades de capacitación del personal, plan de capacitación y su desarrollo</t>
  </si>
  <si>
    <t>Estudios de Línea de base, evaluación de intervencones e investigaciones sobre la problemática de la violencia y la deliencuencia para la implementación de políticas públicas</t>
  </si>
  <si>
    <t>Evaluación de impacto y recomendaciones de las intervenciones realizadas por el Programa Juntos por Una Comunidad sin Violencia en las Escuelas referenciadas</t>
  </si>
  <si>
    <t>Relevamiento de necesidades de capacitacion del personal clave para la implementación de la EPSC en las 27 instituciones vinculadas. Perfiles a capacitar y reglamento de la capacitación</t>
  </si>
  <si>
    <t>Contratacíon Directa</t>
  </si>
  <si>
    <t>Incluye desarrollo y equipamiento para la puesta en funcionamiento del sistema de monitoreo y evaluación de la implementacion de la EPSC</t>
  </si>
  <si>
    <t>Desarrollo en Interfaces y Sistema georeferencial (SIEC)</t>
  </si>
  <si>
    <t>Capacitar al personal clave del sistema de seguimiento y evaluación de la EPSC . Se prevee realizar está capacitacíon a través de la Universidad Nacional de Panamá</t>
  </si>
  <si>
    <t>Desarrollo de la Unidad de la  de Capacitación del sistema estadístico Criminal</t>
  </si>
  <si>
    <t>Ampliación del Programa de Seguridad Integral de Panamá (PN-X1011)</t>
  </si>
  <si>
    <t>Monto Financiado</t>
  </si>
  <si>
    <t xml:space="preserve">Definición de Objetivos, matriz de producción externa, procesos y perfil del personal de la Unidad de Capacitación </t>
  </si>
  <si>
    <t>Relevamiento de necesidades de capacitacion del personal clave de recopilación y análisis de información estadística criminal y de violencia</t>
  </si>
  <si>
    <t>Estandarización de acciones de los operadores del modelo de intervencion del Programa Juntos por Una Comunidad Sin Violencia</t>
  </si>
  <si>
    <t xml:space="preserve">Estandarización de acciones de los operadores del modelo de intervencion para Jovenes Vulnerables </t>
  </si>
  <si>
    <t xml:space="preserve">Desarrollo de un Registro de Beneficiario del modelo de intervención para Jóvenes Vulnerables que facilite la captación de datos, seguimiento y evaluación de los participantes </t>
  </si>
  <si>
    <t xml:space="preserve">Estandarización de acciones de los operadores del modelo de Polica Comunitaria </t>
  </si>
  <si>
    <t>Evaluación y propuesta de mejora del actual modelo de intervención contra la Violencia Doméstica implementado por el Instituto Nacional de la Mujer</t>
  </si>
  <si>
    <t>Evaluación de los servicios de atención  a las víctimas de VD en las distintas instituciones pertenecientes a la Red Institucional. Diseño de Programas de Ofensores</t>
  </si>
  <si>
    <t>Identificación de los procesos de referencia y seguimiento a las vícitmas en las Instituiones pertencientes a la Red contra la VD</t>
  </si>
  <si>
    <t>Evaluación y Propuesta de Mejora del actual modelo de intervención para jóvenes infractores de la ley penal</t>
  </si>
  <si>
    <t>Diseño de las Obras destinadas al Centro de Cumplimiento y de Custodio pertenecientes al Instituto de Estudios Interdisciplinarios</t>
  </si>
  <si>
    <t>Definición del proyecto (tiempo, costos, personal, identificación de interesados y estandares de calidad) para llevar a cabo el Censo de Privados de Libertad</t>
  </si>
  <si>
    <t>Adquisición del sistema georeferencial que se conectará al actual SIEC. Incluye ademas equipamiento</t>
  </si>
  <si>
    <t>Edición de material de difusión del modelo de intervención para  jovenes infractores de la ley penal</t>
  </si>
  <si>
    <t>El equipamiento necesario (oficina, informático y movilidad) para el óptimo funcionamiento del IIESC</t>
  </si>
  <si>
    <t>El equipamiento necesario (oficina, informático y movilidad) para el óptimo funcionamiento del Observatorio de la Violencia</t>
  </si>
  <si>
    <t xml:space="preserve">Equipamiento para la puesta en operación del sistema de registro de beneficio del programa para jovenes vulnerables </t>
  </si>
  <si>
    <t>Equipo Modular de Planta Física para la instalación de la Estación de Servicios de la Policia Comunitaria</t>
  </si>
  <si>
    <t>Equipamiento para instituciones pertencientes a la RED contra la VD(informático)</t>
  </si>
  <si>
    <t>Equipamiento necesario (oficina, informático y movilidad) para el óptimo funcionamiento de la Estación de servicio de la Policia Comunitaria</t>
  </si>
  <si>
    <t>Equipamiento necesario  para el óptimo funcionamiento (destinada a la población interna y  a los operadores del modelo de interenvión) en el Centro de Custodio Arco Iris</t>
  </si>
  <si>
    <t>Ampliación y mejora de la Planta Física para el Funcionamiento del IIEESC (actual planta física del SIEC)</t>
  </si>
  <si>
    <t>Ampliación y mejora de la Planta Física para el Funcionamiento del Observatorio de la Violencia (actual planta física del SIEC)</t>
  </si>
  <si>
    <t>Contrucción de un Centro Integral para la Atención de Vícitmas de VD  (incluye bienes)</t>
  </si>
  <si>
    <t>Definición de objetivos, matriz de Producción externa, departamentalización y procesos del IIEESC</t>
  </si>
  <si>
    <t>Desarrollo de Productos identificadios en la matriz de Producción externa de la Institución que son significativos en relación a la misión y que existen usuarios potenciales importantes a satisfacer</t>
  </si>
  <si>
    <t>Contratacion Directa</t>
  </si>
  <si>
    <t>Contratación Directa</t>
  </si>
  <si>
    <t>Capacitación al personal estratégico y operativo perteneciente a la RED contra la VD.Se preve la contración directa de la Universidad Nacional de Panamá</t>
  </si>
  <si>
    <t>Desarrollo de una campaña de concientización y prevención contra la VD.</t>
  </si>
  <si>
    <t>Componente 1: Fortalecimiento de las Capacidades Institucionales</t>
  </si>
  <si>
    <t>Diseño de la ampliación de la planta física actual del Observatorio de la Violencia</t>
  </si>
  <si>
    <t>Propuesta de mejoras al modelo de intervención del Programa Juntos por Una Comunidad Sin Violencia</t>
  </si>
  <si>
    <t>Revisión de las definiciones estratégicas y operativas del actual modelo de gestión de la Policia Comunitaria</t>
  </si>
  <si>
    <t>Evaluación de los Programas Preventivos de la Policia Comunitaria y propuesta de mejoras (Programa Niño y Niña Segura, Programa conociendo a tu hijo y Programa Club Can)</t>
  </si>
  <si>
    <t>Diseño comunicativo del material de apoyo de los Programas Preventivos de la Policia Comunitaria</t>
  </si>
  <si>
    <t>Diseño de Campaña de Comunicación de acciones preventivas de VD</t>
  </si>
  <si>
    <t>Construcción en el actual espacio del Centro de Cumpliento en Pacora, del Centro de Custodio Arco Iris</t>
  </si>
  <si>
    <t>Diseño de un plan de comunicación y su ejecución para la difusión de contenidos y metas de las EPSC a la población en general y actores claves</t>
  </si>
  <si>
    <t>Capacitación en relevamiento y análisis de información estadísticas criminal (se preve una contratación directa con la Universidad Nacional de Panamá)</t>
  </si>
  <si>
    <t>Desarolllo de mejoras (procesos y  protocolos ) para la atención a las victimas por parte de las Redes Locales de lucha contral la VD</t>
  </si>
  <si>
    <t>Diseño de requerimientos de desarrollo informático (sistemas y equipamiento) para la puesta en funcionamiento del Sistema de Evaluación del Sistema de Monitoreo y Evaluación de la imp ementación de la EPSC</t>
  </si>
  <si>
    <t>expost</t>
  </si>
  <si>
    <t>SBCC</t>
  </si>
  <si>
    <t>Versión 01-2013</t>
  </si>
  <si>
    <t xml:space="preserve"> Ejecutar el  plan de capacitación en las 27 instituciones vinculadas a la EPSC.Se prevee su ejecución a través de la Universidad Nacional de Panamá</t>
  </si>
  <si>
    <t>Creación y desarrollo Institucional del IIEESC</t>
  </si>
  <si>
    <t xml:space="preserve">Realización de la Primera Encuesta Nacional de Victimización </t>
  </si>
  <si>
    <t>Estudio de profundidad de hallazgos e identificación de factores de riesgos de la violencia juvenil en las áreas a intervenir</t>
  </si>
  <si>
    <t>Capacitación al personal del Instituto de Estudios Interdisciplinario que opera el modelo de intervención para jóvenes infractores de la ley penal</t>
  </si>
  <si>
    <t>Estandarización de actividades y protocolos de atención para los operadores del modelo de intervención para jóvenes infractores de la ley penal</t>
  </si>
  <si>
    <t>Ejecución del primer censo de Privados de Libertad (población a censar estimada 13 mil personas). Incluye  equipamiento, personal y capacitación.</t>
  </si>
  <si>
    <t>SCC</t>
  </si>
  <si>
    <t>Adecuación de la Planta de la Unidad de Alto nivel</t>
  </si>
  <si>
    <t>Subtotal</t>
  </si>
  <si>
    <t>Se preveen la ejecución de gastos en:  pasantias en el extrajero del Personal Policial y del Instituto de Estudios Interdisciplianrios; talleres de coordinación de la Red contra la VD  y de difusión entre actores claves del Modelo de Intervención para Jovenes infractores por un monto de Euros  295.999</t>
  </si>
  <si>
    <t>CIN</t>
  </si>
  <si>
    <t>CII</t>
  </si>
  <si>
    <t>Nota: Se preve la contración directa de la Universidad  de Panamá para la ejecución de las instancias de capacitación prevista en el programa por un monto toal de Euros 938.770 (ver líneas 46 a 49)</t>
  </si>
  <si>
    <r>
      <rPr>
        <sz val="12"/>
        <color rgb="FFFF0000"/>
        <rFont val="Calibri"/>
        <family val="2"/>
        <scheme val="minor"/>
      </rPr>
      <t xml:space="preserve">Empresa contratada para </t>
    </r>
    <r>
      <rPr>
        <sz val="12"/>
        <color theme="1"/>
        <rFont val="Calibri"/>
        <family val="2"/>
        <scheme val="minor"/>
      </rPr>
      <t>Apoyo lógistico (alquileres, organización de eventos,) para: las ferias institucionales de oferta de servicios en los territorios a intervenir;  organización y logistica para la capacitación para lideres comunitarios (100 asistentes por evento de capacitación; organización y logística para la capacitación para las juntas vecinales (100 asistentes por evento de capacitcíon), Organización y logística para grupos focales; organización y logística parar reuniones en los Centros de Servicios Comunitarios</t>
    </r>
  </si>
  <si>
    <r>
      <rPr>
        <sz val="12"/>
        <color rgb="FFFF0000"/>
        <rFont val="Calibri"/>
        <family val="2"/>
        <scheme val="minor"/>
      </rPr>
      <t xml:space="preserve">Empresa contratada para </t>
    </r>
    <r>
      <rPr>
        <sz val="12"/>
        <color theme="1"/>
        <rFont val="Calibri"/>
        <family val="2"/>
        <scheme val="minor"/>
      </rPr>
      <t>El sumnistro de todas las actividades extracurriculares que se implementan en las Escuelas intervenidas (37) en el tiempo de ejecucuión del Programa</t>
    </r>
  </si>
  <si>
    <r>
      <rPr>
        <sz val="12"/>
        <color rgb="FFFF0000"/>
        <rFont val="Calibri"/>
        <family val="2"/>
        <scheme val="minor"/>
      </rPr>
      <t xml:space="preserve">Empresa contratada para </t>
    </r>
    <r>
      <rPr>
        <sz val="12"/>
        <color theme="1"/>
        <rFont val="Calibri"/>
        <family val="2"/>
        <scheme val="minor"/>
      </rPr>
      <t>El suminstro de todas las actividades y resultados requeridos para la atención a jovenes vulnerables (eventos deportivos y culturales de prevención primaria)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</si>
</sst>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164" formatCode="[$-409]dd\-mmm\-yy;@"/>
    <numFmt numFmtId="165" formatCode="[$USD]\ #,##0.00"/>
    <numFmt numFmtId="166" formatCode="[$USD]\ #,##0"/>
    <numFmt numFmtId="167" formatCode="#,##0\ [$€-40A]"/>
    <numFmt numFmtId="168" formatCode="#,##0\ [$€-C0A]"/>
    <numFmt numFmtId="169" formatCode="#,##0.00\ &quot;€&quot;"/>
    <numFmt numFmtId="170" formatCode="#,##0.00\ [$€-40A]"/>
  </numFmts>
  <fonts count="21" x14ac:knownFonts="1">
    <font>
      <sz val="12"/>
      <color theme="1"/>
      <name val="Calibri"/>
      <family val="2"/>
      <scheme val="minor"/>
    </font>
    <font>
      <sz val="12"/>
      <color rgb="FF000000"/>
      <name val="Calibri"/>
      <family val="2"/>
      <scheme val="minor"/>
    </font>
    <font>
      <sz val="12"/>
      <name val="Calibri"/>
      <family val="2"/>
      <scheme val="minor"/>
    </font>
    <font>
      <sz val="12"/>
      <color theme="0"/>
      <name val="Calibri"/>
      <family val="2"/>
      <scheme val="minor"/>
    </font>
    <font>
      <sz val="10"/>
      <name val="Arial"/>
      <family val="2"/>
    </font>
    <font>
      <b/>
      <sz val="16"/>
      <name val="Calibri"/>
      <family val="2"/>
      <scheme val="minor"/>
    </font>
    <font>
      <b/>
      <sz val="12"/>
      <color theme="0"/>
      <name val="Calibri"/>
      <family val="2"/>
      <scheme val="minor"/>
    </font>
    <font>
      <b/>
      <sz val="12"/>
      <color rgb="FF000000"/>
      <name val="Calibri"/>
      <family val="2"/>
      <scheme val="minor"/>
    </font>
    <font>
      <b/>
      <sz val="12"/>
      <color theme="1"/>
      <name val="Calibri"/>
      <family val="2"/>
      <scheme val="minor"/>
    </font>
    <font>
      <b/>
      <sz val="11"/>
      <name val="Calibri"/>
      <family val="2"/>
      <scheme val="minor"/>
    </font>
    <font>
      <b/>
      <sz val="12"/>
      <color indexed="9"/>
      <name val="Calibri"/>
      <family val="2"/>
      <scheme val="minor"/>
    </font>
    <font>
      <b/>
      <sz val="10"/>
      <name val="Calibri"/>
      <family val="2"/>
      <scheme val="minor"/>
    </font>
    <font>
      <sz val="10"/>
      <name val="Calibri"/>
      <family val="2"/>
      <scheme val="minor"/>
    </font>
    <font>
      <b/>
      <sz val="12"/>
      <name val="Calibri"/>
      <family val="2"/>
      <scheme val="minor"/>
    </font>
    <font>
      <sz val="11"/>
      <color rgb="FF000000"/>
      <name val="Calibri"/>
      <family val="2"/>
      <scheme val="minor"/>
    </font>
    <font>
      <b/>
      <sz val="14"/>
      <color theme="1"/>
      <name val="Calibri"/>
      <family val="2"/>
      <scheme val="minor"/>
    </font>
    <font>
      <sz val="9"/>
      <color indexed="81"/>
      <name val="Tahoma"/>
      <charset val="1"/>
    </font>
    <font>
      <b/>
      <sz val="9"/>
      <color indexed="81"/>
      <name val="Tahoma"/>
      <charset val="1"/>
    </font>
    <font>
      <sz val="12"/>
      <color rgb="FFFF0000"/>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0" borderId="0"/>
    <xf numFmtId="0" fontId="4" fillId="0" borderId="0"/>
  </cellStyleXfs>
  <cellXfs count="83">
    <xf numFmtId="0" fontId="0" fillId="0" borderId="0" xfId="0"/>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wrapText="1"/>
    </xf>
    <xf numFmtId="0" fontId="2" fillId="2" borderId="0" xfId="0" applyFont="1" applyFill="1" applyAlignment="1">
      <alignment horizontal="center" wrapText="1"/>
    </xf>
    <xf numFmtId="0" fontId="3" fillId="2" borderId="0" xfId="0" applyFont="1" applyFill="1" applyAlignment="1">
      <alignment horizontal="center" wrapText="1"/>
    </xf>
    <xf numFmtId="0" fontId="0" fillId="0" borderId="0" xfId="0" applyFont="1" applyAlignment="1">
      <alignment wrapText="1"/>
    </xf>
    <xf numFmtId="0" fontId="3" fillId="0" borderId="0" xfId="0" applyFont="1" applyFill="1" applyAlignment="1">
      <alignment horizontal="center" wrapText="1"/>
    </xf>
    <xf numFmtId="0" fontId="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4" xfId="0" applyFont="1" applyFill="1" applyBorder="1" applyAlignment="1">
      <alignment horizontal="left" vertical="center" wrapText="1"/>
    </xf>
    <xf numFmtId="0" fontId="0" fillId="0" borderId="4" xfId="0" applyFont="1" applyBorder="1" applyAlignment="1">
      <alignment horizontal="center" vertical="center" wrapText="1"/>
    </xf>
    <xf numFmtId="0" fontId="2" fillId="2" borderId="4" xfId="0" applyFont="1" applyFill="1" applyBorder="1" applyAlignment="1">
      <alignment horizontal="center" wrapText="1"/>
    </xf>
    <xf numFmtId="0" fontId="3" fillId="2" borderId="4" xfId="0" applyFont="1" applyFill="1" applyBorder="1" applyAlignment="1">
      <alignment horizontal="center" wrapText="1"/>
    </xf>
    <xf numFmtId="0" fontId="2" fillId="0" borderId="5" xfId="0" applyFont="1" applyBorder="1" applyAlignment="1">
      <alignment horizontal="center" vertical="center" wrapText="1"/>
    </xf>
    <xf numFmtId="0" fontId="0" fillId="2"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11" fillId="0" borderId="12" xfId="2" applyFont="1" applyFill="1" applyBorder="1" applyAlignment="1">
      <alignment horizontal="left" vertical="center" wrapText="1"/>
    </xf>
    <xf numFmtId="164" fontId="12" fillId="0" borderId="13" xfId="2" applyNumberFormat="1" applyFont="1" applyFill="1" applyBorder="1" applyAlignment="1">
      <alignment horizontal="center" vertical="center" wrapText="1"/>
    </xf>
    <xf numFmtId="0" fontId="12" fillId="0" borderId="10" xfId="2" quotePrefix="1" applyFont="1" applyBorder="1" applyAlignment="1" applyProtection="1"/>
    <xf numFmtId="0" fontId="12" fillId="0" borderId="10" xfId="2" applyFont="1" applyBorder="1" applyAlignment="1" applyProtection="1"/>
    <xf numFmtId="0" fontId="12" fillId="0" borderId="11" xfId="2" applyFont="1" applyBorder="1" applyAlignment="1">
      <alignment vertical="center" wrapText="1"/>
    </xf>
    <xf numFmtId="165" fontId="0" fillId="0" borderId="0" xfId="0" applyNumberFormat="1"/>
    <xf numFmtId="0" fontId="0" fillId="0" borderId="0" xfId="0" applyAlignment="1">
      <alignment vertical="center" wrapText="1"/>
    </xf>
    <xf numFmtId="0" fontId="1" fillId="2" borderId="0"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wrapText="1"/>
    </xf>
    <xf numFmtId="0" fontId="0" fillId="0" borderId="1" xfId="0" applyBorder="1" applyAlignment="1">
      <alignment vertical="center" wrapText="1"/>
    </xf>
    <xf numFmtId="6" fontId="7" fillId="3" borderId="0" xfId="0" applyNumberFormat="1" applyFont="1" applyFill="1" applyBorder="1" applyAlignment="1">
      <alignment vertical="center" wrapText="1"/>
    </xf>
    <xf numFmtId="0" fontId="10" fillId="4" borderId="10"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10" fillId="4" borderId="12" xfId="2" applyFont="1" applyFill="1" applyBorder="1" applyAlignment="1">
      <alignment horizontal="center" vertical="center" wrapText="1"/>
    </xf>
    <xf numFmtId="166" fontId="0" fillId="0" borderId="0" xfId="0" applyNumberFormat="1"/>
    <xf numFmtId="0" fontId="0" fillId="0"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0" fillId="0" borderId="0" xfId="0" applyAlignment="1">
      <alignment wrapText="1"/>
    </xf>
    <xf numFmtId="0" fontId="0" fillId="2" borderId="1" xfId="0" applyFill="1" applyBorder="1" applyAlignment="1">
      <alignment horizontal="center" vertical="center" wrapText="1"/>
    </xf>
    <xf numFmtId="0" fontId="1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wrapText="1"/>
    </xf>
    <xf numFmtId="6" fontId="0" fillId="0" borderId="0" xfId="0" applyNumberFormat="1" applyFont="1" applyAlignment="1">
      <alignment horizontal="center" wrapText="1"/>
    </xf>
    <xf numFmtId="6" fontId="0" fillId="0" borderId="0" xfId="0" applyNumberFormat="1" applyFont="1" applyAlignment="1">
      <alignment wrapText="1"/>
    </xf>
    <xf numFmtId="166" fontId="12" fillId="0" borderId="11" xfId="2" applyNumberFormat="1" applyFont="1" applyFill="1" applyBorder="1" applyAlignment="1">
      <alignment horizontal="center" vertical="center" wrapText="1"/>
    </xf>
    <xf numFmtId="167" fontId="12" fillId="0" borderId="1" xfId="2" applyNumberFormat="1" applyFont="1" applyFill="1" applyBorder="1" applyAlignment="1">
      <alignment horizontal="right" vertical="center" wrapText="1"/>
    </xf>
    <xf numFmtId="168" fontId="12" fillId="0" borderId="1" xfId="2" applyNumberFormat="1" applyFont="1" applyFill="1" applyBorder="1" applyAlignment="1">
      <alignment horizontal="right" vertical="center" wrapText="1"/>
    </xf>
    <xf numFmtId="168" fontId="12" fillId="0" borderId="6" xfId="2" applyNumberFormat="1" applyFont="1" applyFill="1" applyBorder="1" applyAlignment="1">
      <alignment horizontal="right" vertical="center" wrapText="1"/>
    </xf>
    <xf numFmtId="169" fontId="10" fillId="4" borderId="13" xfId="2" applyNumberFormat="1" applyFont="1" applyFill="1" applyBorder="1" applyAlignment="1">
      <alignment horizontal="right" vertical="center" wrapText="1"/>
    </xf>
    <xf numFmtId="170" fontId="10" fillId="4" borderId="13" xfId="2" applyNumberFormat="1" applyFont="1" applyFill="1" applyBorder="1" applyAlignment="1">
      <alignment horizontal="right" vertical="center" wrapText="1"/>
    </xf>
    <xf numFmtId="0" fontId="14"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5" borderId="0" xfId="0" applyFont="1" applyFill="1" applyAlignment="1">
      <alignment horizontal="center" vertical="center" wrapText="1"/>
    </xf>
    <xf numFmtId="0" fontId="0" fillId="0" borderId="0" xfId="0" applyBorder="1" applyAlignment="1">
      <alignment horizontal="left" wrapText="1"/>
    </xf>
    <xf numFmtId="0" fontId="0" fillId="0" borderId="0" xfId="0" applyFont="1" applyBorder="1" applyAlignment="1">
      <alignment horizontal="left" wrapText="1"/>
    </xf>
    <xf numFmtId="0" fontId="8" fillId="0" borderId="0" xfId="0" applyFont="1" applyBorder="1" applyAlignment="1">
      <alignment horizontal="left" wrapText="1"/>
    </xf>
    <xf numFmtId="168" fontId="8" fillId="0" borderId="0" xfId="0" applyNumberFormat="1" applyFont="1" applyAlignment="1">
      <alignment wrapText="1"/>
    </xf>
    <xf numFmtId="168" fontId="0" fillId="0" borderId="1" xfId="0" applyNumberFormat="1" applyFont="1" applyBorder="1" applyAlignment="1">
      <alignment wrapText="1"/>
    </xf>
    <xf numFmtId="168" fontId="0" fillId="0" borderId="0" xfId="0" applyNumberFormat="1" applyFont="1" applyAlignment="1">
      <alignment horizontal="center" vertical="center" wrapText="1"/>
    </xf>
    <xf numFmtId="0" fontId="10" fillId="4" borderId="7" xfId="2" applyFont="1" applyFill="1" applyBorder="1" applyAlignment="1">
      <alignment horizontal="center" vertical="center" wrapText="1"/>
    </xf>
    <xf numFmtId="0" fontId="10" fillId="4" borderId="8"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9" fillId="0" borderId="6" xfId="2" applyFont="1" applyFill="1" applyBorder="1" applyAlignment="1">
      <alignment horizontal="center" vertical="center" wrapText="1"/>
    </xf>
    <xf numFmtId="0" fontId="11" fillId="0" borderId="14" xfId="2" applyFont="1" applyFill="1" applyBorder="1" applyAlignment="1">
      <alignment horizontal="center" vertical="center" wrapText="1"/>
    </xf>
    <xf numFmtId="17" fontId="12" fillId="0" borderId="13" xfId="2" applyNumberFormat="1" applyFont="1" applyFill="1" applyBorder="1" applyAlignment="1">
      <alignment horizontal="center" vertical="center" wrapText="1"/>
    </xf>
    <xf numFmtId="0" fontId="12" fillId="0" borderId="15" xfId="2" applyNumberFormat="1" applyFont="1" applyFill="1" applyBorder="1" applyAlignment="1">
      <alignment horizontal="center" vertical="center" wrapText="1"/>
    </xf>
    <xf numFmtId="0" fontId="15" fillId="0" borderId="0" xfId="0" applyFont="1" applyAlignment="1">
      <alignment horizontal="left" vertical="top" wrapText="1"/>
    </xf>
    <xf numFmtId="0" fontId="0" fillId="0" borderId="2" xfId="0" applyBorder="1" applyAlignment="1">
      <alignment horizontal="left" wrapText="1"/>
    </xf>
    <xf numFmtId="0" fontId="0" fillId="0" borderId="2" xfId="0" applyFont="1" applyBorder="1" applyAlignment="1">
      <alignment horizontal="left" wrapText="1"/>
    </xf>
    <xf numFmtId="0" fontId="5" fillId="0" borderId="0" xfId="1"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1"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workbookViewId="0">
      <selection activeCell="F25" sqref="F25"/>
    </sheetView>
  </sheetViews>
  <sheetFormatPr defaultColWidth="9" defaultRowHeight="15.75" x14ac:dyDescent="0.25"/>
  <cols>
    <col min="1" max="1" width="37" customWidth="1"/>
    <col min="2" max="2" width="28.25" bestFit="1" customWidth="1"/>
    <col min="3" max="3" width="22.875" bestFit="1" customWidth="1"/>
    <col min="6" max="6" width="13.875" bestFit="1" customWidth="1"/>
    <col min="257" max="257" width="37" customWidth="1"/>
    <col min="258" max="258" width="30.75" customWidth="1"/>
    <col min="259" max="259" width="29.25" customWidth="1"/>
    <col min="513" max="513" width="37" customWidth="1"/>
    <col min="514" max="514" width="30.75" customWidth="1"/>
    <col min="515" max="515" width="29.25" customWidth="1"/>
    <col min="769" max="769" width="37" customWidth="1"/>
    <col min="770" max="770" width="30.75" customWidth="1"/>
    <col min="771" max="771" width="29.25" customWidth="1"/>
    <col min="1025" max="1025" width="37" customWidth="1"/>
    <col min="1026" max="1026" width="30.75" customWidth="1"/>
    <col min="1027" max="1027" width="29.25" customWidth="1"/>
    <col min="1281" max="1281" width="37" customWidth="1"/>
    <col min="1282" max="1282" width="30.75" customWidth="1"/>
    <col min="1283" max="1283" width="29.25" customWidth="1"/>
    <col min="1537" max="1537" width="37" customWidth="1"/>
    <col min="1538" max="1538" width="30.75" customWidth="1"/>
    <col min="1539" max="1539" width="29.25" customWidth="1"/>
    <col min="1793" max="1793" width="37" customWidth="1"/>
    <col min="1794" max="1794" width="30.75" customWidth="1"/>
    <col min="1795" max="1795" width="29.25" customWidth="1"/>
    <col min="2049" max="2049" width="37" customWidth="1"/>
    <col min="2050" max="2050" width="30.75" customWidth="1"/>
    <col min="2051" max="2051" width="29.25" customWidth="1"/>
    <col min="2305" max="2305" width="37" customWidth="1"/>
    <col min="2306" max="2306" width="30.75" customWidth="1"/>
    <col min="2307" max="2307" width="29.25" customWidth="1"/>
    <col min="2561" max="2561" width="37" customWidth="1"/>
    <col min="2562" max="2562" width="30.75" customWidth="1"/>
    <col min="2563" max="2563" width="29.25" customWidth="1"/>
    <col min="2817" max="2817" width="37" customWidth="1"/>
    <col min="2818" max="2818" width="30.75" customWidth="1"/>
    <col min="2819" max="2819" width="29.25" customWidth="1"/>
    <col min="3073" max="3073" width="37" customWidth="1"/>
    <col min="3074" max="3074" width="30.75" customWidth="1"/>
    <col min="3075" max="3075" width="29.25" customWidth="1"/>
    <col min="3329" max="3329" width="37" customWidth="1"/>
    <col min="3330" max="3330" width="30.75" customWidth="1"/>
    <col min="3331" max="3331" width="29.25" customWidth="1"/>
    <col min="3585" max="3585" width="37" customWidth="1"/>
    <col min="3586" max="3586" width="30.75" customWidth="1"/>
    <col min="3587" max="3587" width="29.25" customWidth="1"/>
    <col min="3841" max="3841" width="37" customWidth="1"/>
    <col min="3842" max="3842" width="30.75" customWidth="1"/>
    <col min="3843" max="3843" width="29.25" customWidth="1"/>
    <col min="4097" max="4097" width="37" customWidth="1"/>
    <col min="4098" max="4098" width="30.75" customWidth="1"/>
    <col min="4099" max="4099" width="29.25" customWidth="1"/>
    <col min="4353" max="4353" width="37" customWidth="1"/>
    <col min="4354" max="4354" width="30.75" customWidth="1"/>
    <col min="4355" max="4355" width="29.25" customWidth="1"/>
    <col min="4609" max="4609" width="37" customWidth="1"/>
    <col min="4610" max="4610" width="30.75" customWidth="1"/>
    <col min="4611" max="4611" width="29.25" customWidth="1"/>
    <col min="4865" max="4865" width="37" customWidth="1"/>
    <col min="4866" max="4866" width="30.75" customWidth="1"/>
    <col min="4867" max="4867" width="29.25" customWidth="1"/>
    <col min="5121" max="5121" width="37" customWidth="1"/>
    <col min="5122" max="5122" width="30.75" customWidth="1"/>
    <col min="5123" max="5123" width="29.25" customWidth="1"/>
    <col min="5377" max="5377" width="37" customWidth="1"/>
    <col min="5378" max="5378" width="30.75" customWidth="1"/>
    <col min="5379" max="5379" width="29.25" customWidth="1"/>
    <col min="5633" max="5633" width="37" customWidth="1"/>
    <col min="5634" max="5634" width="30.75" customWidth="1"/>
    <col min="5635" max="5635" width="29.25" customWidth="1"/>
    <col min="5889" max="5889" width="37" customWidth="1"/>
    <col min="5890" max="5890" width="30.75" customWidth="1"/>
    <col min="5891" max="5891" width="29.25" customWidth="1"/>
    <col min="6145" max="6145" width="37" customWidth="1"/>
    <col min="6146" max="6146" width="30.75" customWidth="1"/>
    <col min="6147" max="6147" width="29.25" customWidth="1"/>
    <col min="6401" max="6401" width="37" customWidth="1"/>
    <col min="6402" max="6402" width="30.75" customWidth="1"/>
    <col min="6403" max="6403" width="29.25" customWidth="1"/>
    <col min="6657" max="6657" width="37" customWidth="1"/>
    <col min="6658" max="6658" width="30.75" customWidth="1"/>
    <col min="6659" max="6659" width="29.25" customWidth="1"/>
    <col min="6913" max="6913" width="37" customWidth="1"/>
    <col min="6914" max="6914" width="30.75" customWidth="1"/>
    <col min="6915" max="6915" width="29.25" customWidth="1"/>
    <col min="7169" max="7169" width="37" customWidth="1"/>
    <col min="7170" max="7170" width="30.75" customWidth="1"/>
    <col min="7171" max="7171" width="29.25" customWidth="1"/>
    <col min="7425" max="7425" width="37" customWidth="1"/>
    <col min="7426" max="7426" width="30.75" customWidth="1"/>
    <col min="7427" max="7427" width="29.25" customWidth="1"/>
    <col min="7681" max="7681" width="37" customWidth="1"/>
    <col min="7682" max="7682" width="30.75" customWidth="1"/>
    <col min="7683" max="7683" width="29.25" customWidth="1"/>
    <col min="7937" max="7937" width="37" customWidth="1"/>
    <col min="7938" max="7938" width="30.75" customWidth="1"/>
    <col min="7939" max="7939" width="29.25" customWidth="1"/>
    <col min="8193" max="8193" width="37" customWidth="1"/>
    <col min="8194" max="8194" width="30.75" customWidth="1"/>
    <col min="8195" max="8195" width="29.25" customWidth="1"/>
    <col min="8449" max="8449" width="37" customWidth="1"/>
    <col min="8450" max="8450" width="30.75" customWidth="1"/>
    <col min="8451" max="8451" width="29.25" customWidth="1"/>
    <col min="8705" max="8705" width="37" customWidth="1"/>
    <col min="8706" max="8706" width="30.75" customWidth="1"/>
    <col min="8707" max="8707" width="29.25" customWidth="1"/>
    <col min="8961" max="8961" width="37" customWidth="1"/>
    <col min="8962" max="8962" width="30.75" customWidth="1"/>
    <col min="8963" max="8963" width="29.25" customWidth="1"/>
    <col min="9217" max="9217" width="37" customWidth="1"/>
    <col min="9218" max="9218" width="30.75" customWidth="1"/>
    <col min="9219" max="9219" width="29.25" customWidth="1"/>
    <col min="9473" max="9473" width="37" customWidth="1"/>
    <col min="9474" max="9474" width="30.75" customWidth="1"/>
    <col min="9475" max="9475" width="29.25" customWidth="1"/>
    <col min="9729" max="9729" width="37" customWidth="1"/>
    <col min="9730" max="9730" width="30.75" customWidth="1"/>
    <col min="9731" max="9731" width="29.25" customWidth="1"/>
    <col min="9985" max="9985" width="37" customWidth="1"/>
    <col min="9986" max="9986" width="30.75" customWidth="1"/>
    <col min="9987" max="9987" width="29.25" customWidth="1"/>
    <col min="10241" max="10241" width="37" customWidth="1"/>
    <col min="10242" max="10242" width="30.75" customWidth="1"/>
    <col min="10243" max="10243" width="29.25" customWidth="1"/>
    <col min="10497" max="10497" width="37" customWidth="1"/>
    <col min="10498" max="10498" width="30.75" customWidth="1"/>
    <col min="10499" max="10499" width="29.25" customWidth="1"/>
    <col min="10753" max="10753" width="37" customWidth="1"/>
    <col min="10754" max="10754" width="30.75" customWidth="1"/>
    <col min="10755" max="10755" width="29.25" customWidth="1"/>
    <col min="11009" max="11009" width="37" customWidth="1"/>
    <col min="11010" max="11010" width="30.75" customWidth="1"/>
    <col min="11011" max="11011" width="29.25" customWidth="1"/>
    <col min="11265" max="11265" width="37" customWidth="1"/>
    <col min="11266" max="11266" width="30.75" customWidth="1"/>
    <col min="11267" max="11267" width="29.25" customWidth="1"/>
    <col min="11521" max="11521" width="37" customWidth="1"/>
    <col min="11522" max="11522" width="30.75" customWidth="1"/>
    <col min="11523" max="11523" width="29.25" customWidth="1"/>
    <col min="11777" max="11777" width="37" customWidth="1"/>
    <col min="11778" max="11778" width="30.75" customWidth="1"/>
    <col min="11779" max="11779" width="29.25" customWidth="1"/>
    <col min="12033" max="12033" width="37" customWidth="1"/>
    <col min="12034" max="12034" width="30.75" customWidth="1"/>
    <col min="12035" max="12035" width="29.25" customWidth="1"/>
    <col min="12289" max="12289" width="37" customWidth="1"/>
    <col min="12290" max="12290" width="30.75" customWidth="1"/>
    <col min="12291" max="12291" width="29.25" customWidth="1"/>
    <col min="12545" max="12545" width="37" customWidth="1"/>
    <col min="12546" max="12546" width="30.75" customWidth="1"/>
    <col min="12547" max="12547" width="29.25" customWidth="1"/>
    <col min="12801" max="12801" width="37" customWidth="1"/>
    <col min="12802" max="12802" width="30.75" customWidth="1"/>
    <col min="12803" max="12803" width="29.25" customWidth="1"/>
    <col min="13057" max="13057" width="37" customWidth="1"/>
    <col min="13058" max="13058" width="30.75" customWidth="1"/>
    <col min="13059" max="13059" width="29.25" customWidth="1"/>
    <col min="13313" max="13313" width="37" customWidth="1"/>
    <col min="13314" max="13314" width="30.75" customWidth="1"/>
    <col min="13315" max="13315" width="29.25" customWidth="1"/>
    <col min="13569" max="13569" width="37" customWidth="1"/>
    <col min="13570" max="13570" width="30.75" customWidth="1"/>
    <col min="13571" max="13571" width="29.25" customWidth="1"/>
    <col min="13825" max="13825" width="37" customWidth="1"/>
    <col min="13826" max="13826" width="30.75" customWidth="1"/>
    <col min="13827" max="13827" width="29.25" customWidth="1"/>
    <col min="14081" max="14081" width="37" customWidth="1"/>
    <col min="14082" max="14082" width="30.75" customWidth="1"/>
    <col min="14083" max="14083" width="29.25" customWidth="1"/>
    <col min="14337" max="14337" width="37" customWidth="1"/>
    <col min="14338" max="14338" width="30.75" customWidth="1"/>
    <col min="14339" max="14339" width="29.25" customWidth="1"/>
    <col min="14593" max="14593" width="37" customWidth="1"/>
    <col min="14594" max="14594" width="30.75" customWidth="1"/>
    <col min="14595" max="14595" width="29.25" customWidth="1"/>
    <col min="14849" max="14849" width="37" customWidth="1"/>
    <col min="14850" max="14850" width="30.75" customWidth="1"/>
    <col min="14851" max="14851" width="29.25" customWidth="1"/>
    <col min="15105" max="15105" width="37" customWidth="1"/>
    <col min="15106" max="15106" width="30.75" customWidth="1"/>
    <col min="15107" max="15107" width="29.25" customWidth="1"/>
    <col min="15361" max="15361" width="37" customWidth="1"/>
    <col min="15362" max="15362" width="30.75" customWidth="1"/>
    <col min="15363" max="15363" width="29.25" customWidth="1"/>
    <col min="15617" max="15617" width="37" customWidth="1"/>
    <col min="15618" max="15618" width="30.75" customWidth="1"/>
    <col min="15619" max="15619" width="29.25" customWidth="1"/>
    <col min="15873" max="15873" width="37" customWidth="1"/>
    <col min="15874" max="15874" width="30.75" customWidth="1"/>
    <col min="15875" max="15875" width="29.25" customWidth="1"/>
    <col min="16129" max="16129" width="37" customWidth="1"/>
    <col min="16130" max="16130" width="30.75" customWidth="1"/>
    <col min="16131" max="16131" width="29.25" customWidth="1"/>
  </cols>
  <sheetData>
    <row r="1" spans="1:3" ht="16.5" thickBot="1" x14ac:dyDescent="0.3">
      <c r="A1" s="71" t="s">
        <v>113</v>
      </c>
      <c r="B1" s="71"/>
      <c r="C1" s="71"/>
    </row>
    <row r="2" spans="1:3" x14ac:dyDescent="0.25">
      <c r="A2" s="68" t="s">
        <v>17</v>
      </c>
      <c r="B2" s="69"/>
      <c r="C2" s="70"/>
    </row>
    <row r="3" spans="1:3" x14ac:dyDescent="0.25">
      <c r="A3" s="35" t="s">
        <v>18</v>
      </c>
      <c r="B3" s="36" t="s">
        <v>19</v>
      </c>
      <c r="C3" s="37" t="s">
        <v>20</v>
      </c>
    </row>
    <row r="4" spans="1:3" ht="16.5" thickBot="1" x14ac:dyDescent="0.3">
      <c r="A4" s="22" t="s">
        <v>21</v>
      </c>
      <c r="B4" s="23">
        <v>41621</v>
      </c>
      <c r="C4" s="23">
        <v>43391</v>
      </c>
    </row>
    <row r="5" spans="1:3" ht="16.5" thickBot="1" x14ac:dyDescent="0.3">
      <c r="A5" s="72"/>
      <c r="B5" s="72"/>
      <c r="C5" s="72"/>
    </row>
    <row r="6" spans="1:3" x14ac:dyDescent="0.25">
      <c r="A6" s="68" t="s">
        <v>22</v>
      </c>
      <c r="B6" s="69"/>
      <c r="C6" s="70"/>
    </row>
    <row r="7" spans="1:3" ht="16.5" thickBot="1" x14ac:dyDescent="0.3">
      <c r="A7" s="22" t="s">
        <v>159</v>
      </c>
      <c r="B7" s="73"/>
      <c r="C7" s="74"/>
    </row>
    <row r="8" spans="1:3" ht="16.5" thickBot="1" x14ac:dyDescent="0.3">
      <c r="A8" s="72"/>
      <c r="B8" s="72"/>
      <c r="C8" s="72"/>
    </row>
    <row r="9" spans="1:3" x14ac:dyDescent="0.25">
      <c r="A9" s="68" t="s">
        <v>23</v>
      </c>
      <c r="B9" s="69"/>
      <c r="C9" s="70"/>
    </row>
    <row r="10" spans="1:3" ht="31.5" x14ac:dyDescent="0.25">
      <c r="A10" s="35" t="s">
        <v>24</v>
      </c>
      <c r="B10" s="36" t="s">
        <v>25</v>
      </c>
      <c r="C10" s="37" t="s">
        <v>26</v>
      </c>
    </row>
    <row r="11" spans="1:3" x14ac:dyDescent="0.25">
      <c r="A11" s="24" t="s">
        <v>27</v>
      </c>
      <c r="B11" s="53">
        <f>+'Detalle del PA'!E52</f>
        <v>6212424</v>
      </c>
      <c r="C11" s="53">
        <v>6212424</v>
      </c>
    </row>
    <row r="12" spans="1:3" x14ac:dyDescent="0.25">
      <c r="A12" s="24" t="s">
        <v>28</v>
      </c>
      <c r="B12" s="53">
        <f>+'Detalle del PA'!E45</f>
        <v>4218438</v>
      </c>
      <c r="C12" s="53">
        <v>4218438</v>
      </c>
    </row>
    <row r="13" spans="1:3" x14ac:dyDescent="0.25">
      <c r="A13" s="24" t="s">
        <v>29</v>
      </c>
      <c r="B13" s="53">
        <f>'Detalle del PA'!E32</f>
        <v>1985853</v>
      </c>
      <c r="C13" s="53">
        <v>2281852</v>
      </c>
    </row>
    <row r="14" spans="1:3" x14ac:dyDescent="0.25">
      <c r="A14" s="24" t="s">
        <v>30</v>
      </c>
      <c r="B14" s="53">
        <v>0</v>
      </c>
      <c r="C14" s="53">
        <v>0</v>
      </c>
    </row>
    <row r="15" spans="1:3" x14ac:dyDescent="0.25">
      <c r="A15" s="24" t="s">
        <v>31</v>
      </c>
      <c r="B15" s="53">
        <v>0</v>
      </c>
      <c r="C15" s="53">
        <v>0</v>
      </c>
    </row>
    <row r="16" spans="1:3" x14ac:dyDescent="0.25">
      <c r="A16" s="24" t="s">
        <v>32</v>
      </c>
      <c r="B16" s="53">
        <f>+'Detalle del PA'!E26+'Detalle del PA'!E74</f>
        <v>6287286</v>
      </c>
      <c r="C16" s="53">
        <v>6287286</v>
      </c>
    </row>
    <row r="17" spans="1:6" x14ac:dyDescent="0.25">
      <c r="A17" s="25" t="s">
        <v>33</v>
      </c>
      <c r="B17" s="53">
        <v>0</v>
      </c>
      <c r="C17" s="53">
        <v>0</v>
      </c>
      <c r="F17" s="39"/>
    </row>
    <row r="18" spans="1:6" x14ac:dyDescent="0.25">
      <c r="A18" s="24" t="s">
        <v>34</v>
      </c>
      <c r="B18" s="53">
        <v>0</v>
      </c>
      <c r="C18" s="53">
        <v>0</v>
      </c>
      <c r="F18" s="39"/>
    </row>
    <row r="19" spans="1:6" x14ac:dyDescent="0.25">
      <c r="A19" s="25" t="s">
        <v>35</v>
      </c>
      <c r="B19" s="53"/>
      <c r="C19" s="52"/>
    </row>
    <row r="20" spans="1:6" ht="16.5" thickBot="1" x14ac:dyDescent="0.3">
      <c r="A20" s="38" t="s">
        <v>36</v>
      </c>
      <c r="B20" s="57">
        <f>SUM(B11:B19)</f>
        <v>18704001</v>
      </c>
      <c r="C20" s="57">
        <f>C11+C12+C13+C16</f>
        <v>19000000</v>
      </c>
    </row>
    <row r="21" spans="1:6" ht="16.5" thickBot="1" x14ac:dyDescent="0.3"/>
    <row r="22" spans="1:6" x14ac:dyDescent="0.25">
      <c r="A22" s="68" t="s">
        <v>37</v>
      </c>
      <c r="B22" s="69"/>
      <c r="C22" s="70"/>
    </row>
    <row r="23" spans="1:6" ht="31.5" x14ac:dyDescent="0.25">
      <c r="A23" s="35" t="s">
        <v>38</v>
      </c>
      <c r="B23" s="36" t="s">
        <v>114</v>
      </c>
      <c r="C23" s="37" t="s">
        <v>26</v>
      </c>
    </row>
    <row r="24" spans="1:6" ht="25.5" x14ac:dyDescent="0.25">
      <c r="A24" s="26" t="s">
        <v>145</v>
      </c>
      <c r="B24" s="54">
        <v>6874198</v>
      </c>
      <c r="C24" s="54">
        <v>6874198</v>
      </c>
    </row>
    <row r="25" spans="1:6" x14ac:dyDescent="0.25">
      <c r="A25" s="26" t="s">
        <v>95</v>
      </c>
      <c r="B25" s="54">
        <v>12125802</v>
      </c>
      <c r="C25" s="54">
        <v>12125802</v>
      </c>
    </row>
    <row r="26" spans="1:6" x14ac:dyDescent="0.25">
      <c r="A26" s="26"/>
      <c r="B26" s="54"/>
      <c r="C26" s="54"/>
    </row>
    <row r="27" spans="1:6" x14ac:dyDescent="0.25">
      <c r="A27" s="26"/>
      <c r="B27" s="55"/>
      <c r="C27" s="54"/>
    </row>
    <row r="28" spans="1:6" x14ac:dyDescent="0.25">
      <c r="A28" s="26"/>
      <c r="B28" s="55"/>
      <c r="C28" s="54"/>
    </row>
    <row r="29" spans="1:6" ht="16.5" thickBot="1" x14ac:dyDescent="0.3">
      <c r="A29" s="38" t="s">
        <v>36</v>
      </c>
      <c r="B29" s="56">
        <f>SUM(B24:B28)</f>
        <v>19000000</v>
      </c>
      <c r="C29" s="56">
        <f>SUM(C24:C28)</f>
        <v>19000000</v>
      </c>
    </row>
    <row r="32" spans="1:6" x14ac:dyDescent="0.25">
      <c r="B32" s="27"/>
    </row>
  </sheetData>
  <mergeCells count="8">
    <mergeCell ref="A9:C9"/>
    <mergeCell ref="A22:C22"/>
    <mergeCell ref="A1:C1"/>
    <mergeCell ref="A2:C2"/>
    <mergeCell ref="A5:C5"/>
    <mergeCell ref="A6:C6"/>
    <mergeCell ref="B7:C7"/>
    <mergeCell ref="A8:C8"/>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O82"/>
  <sheetViews>
    <sheetView zoomScale="70" zoomScaleNormal="70" zoomScaleSheetLayoutView="80" workbookViewId="0">
      <selection activeCell="D28" sqref="D28"/>
    </sheetView>
  </sheetViews>
  <sheetFormatPr defaultColWidth="9" defaultRowHeight="15.75" x14ac:dyDescent="0.25"/>
  <cols>
    <col min="1" max="1" width="6.125" style="49" customWidth="1"/>
    <col min="2" max="2" width="46.625" style="11" customWidth="1"/>
    <col min="3" max="3" width="9.125" style="32" customWidth="1"/>
    <col min="4" max="4" width="11" style="11" customWidth="1"/>
    <col min="5" max="5" width="16.5" style="11" customWidth="1"/>
    <col min="6" max="6" width="11.875" style="11" hidden="1" customWidth="1"/>
    <col min="7" max="7" width="14.125" style="32" customWidth="1"/>
    <col min="8" max="8" width="11.625" style="11" bestFit="1" customWidth="1"/>
    <col min="9" max="9" width="10.375" style="32" bestFit="1" customWidth="1"/>
    <col min="10" max="10" width="19.25" style="11" hidden="1" customWidth="1"/>
    <col min="11" max="11" width="12.75" style="11" customWidth="1"/>
    <col min="12" max="12" width="46.75" style="11" customWidth="1"/>
    <col min="13" max="13" width="9" style="11"/>
    <col min="14" max="14" width="9.625" style="11" bestFit="1" customWidth="1"/>
    <col min="15" max="16384" width="9" style="11"/>
  </cols>
  <sheetData>
    <row r="1" spans="1:13" ht="21" x14ac:dyDescent="0.25">
      <c r="A1" s="78" t="s">
        <v>113</v>
      </c>
      <c r="B1" s="78"/>
      <c r="C1" s="78"/>
      <c r="D1" s="78"/>
      <c r="E1" s="78"/>
      <c r="F1" s="78"/>
      <c r="G1" s="78"/>
      <c r="H1" s="78"/>
      <c r="I1" s="78"/>
      <c r="J1" s="78"/>
      <c r="K1" s="78"/>
      <c r="L1" s="78"/>
      <c r="M1" s="78"/>
    </row>
    <row r="2" spans="1:13" ht="21" x14ac:dyDescent="0.25">
      <c r="A2" s="78" t="s">
        <v>9</v>
      </c>
      <c r="B2" s="78"/>
      <c r="C2" s="78"/>
      <c r="D2" s="78"/>
      <c r="E2" s="78"/>
      <c r="F2" s="78"/>
      <c r="G2" s="78"/>
      <c r="H2" s="78"/>
      <c r="I2" s="78"/>
      <c r="J2" s="78"/>
      <c r="K2" s="78"/>
      <c r="L2" s="78"/>
      <c r="M2" s="78"/>
    </row>
    <row r="4" spans="1:13" s="12" customFormat="1" ht="31.5" x14ac:dyDescent="0.25">
      <c r="A4" s="45" t="s">
        <v>11</v>
      </c>
      <c r="B4" s="13" t="s">
        <v>0</v>
      </c>
      <c r="C4" s="13" t="s">
        <v>1</v>
      </c>
      <c r="D4" s="13" t="s">
        <v>8</v>
      </c>
      <c r="E4" s="13" t="s">
        <v>50</v>
      </c>
      <c r="F4" s="13" t="s">
        <v>2</v>
      </c>
      <c r="G4" s="13" t="s">
        <v>3</v>
      </c>
      <c r="H4" s="13" t="s">
        <v>4</v>
      </c>
      <c r="I4" s="13" t="s">
        <v>5</v>
      </c>
      <c r="J4" s="13" t="s">
        <v>6</v>
      </c>
      <c r="K4" s="13" t="s">
        <v>16</v>
      </c>
      <c r="L4" s="13" t="s">
        <v>7</v>
      </c>
    </row>
    <row r="5" spans="1:13" s="12" customFormat="1" x14ac:dyDescent="0.25">
      <c r="A5" s="79" t="s">
        <v>10</v>
      </c>
      <c r="B5" s="80"/>
      <c r="C5" s="80"/>
      <c r="D5" s="80"/>
      <c r="E5" s="80"/>
      <c r="F5" s="80"/>
      <c r="G5" s="80"/>
      <c r="H5" s="80"/>
      <c r="I5" s="80"/>
      <c r="J5" s="80"/>
      <c r="K5" s="80"/>
      <c r="L5" s="81"/>
    </row>
    <row r="6" spans="1:13" s="9" customFormat="1" ht="63" x14ac:dyDescent="0.25">
      <c r="A6" s="46">
        <v>1</v>
      </c>
      <c r="B6" s="7" t="s">
        <v>45</v>
      </c>
      <c r="C6" s="14" t="s">
        <v>39</v>
      </c>
      <c r="D6" s="14" t="s">
        <v>97</v>
      </c>
      <c r="E6" s="66">
        <v>90767</v>
      </c>
      <c r="F6" s="2"/>
      <c r="G6" s="8" t="s">
        <v>96</v>
      </c>
      <c r="H6" s="8">
        <v>1</v>
      </c>
      <c r="I6" s="8" t="s">
        <v>171</v>
      </c>
      <c r="J6" s="2"/>
      <c r="K6" s="2">
        <v>2014</v>
      </c>
      <c r="L6" s="6" t="s">
        <v>107</v>
      </c>
    </row>
    <row r="7" spans="1:13" s="9" customFormat="1" ht="78.75" x14ac:dyDescent="0.25">
      <c r="A7" s="46">
        <v>2</v>
      </c>
      <c r="B7" s="7" t="s">
        <v>49</v>
      </c>
      <c r="C7" s="14" t="s">
        <v>39</v>
      </c>
      <c r="D7" s="14" t="s">
        <v>97</v>
      </c>
      <c r="E7" s="66">
        <v>55385</v>
      </c>
      <c r="F7" s="2"/>
      <c r="G7" s="8" t="s">
        <v>96</v>
      </c>
      <c r="H7" s="8">
        <v>1</v>
      </c>
      <c r="I7" s="8" t="s">
        <v>171</v>
      </c>
      <c r="J7" s="2"/>
      <c r="K7" s="2">
        <v>2014</v>
      </c>
      <c r="L7" s="6" t="s">
        <v>156</v>
      </c>
    </row>
    <row r="8" spans="1:13" s="9" customFormat="1" ht="47.25" x14ac:dyDescent="0.25">
      <c r="A8" s="46">
        <v>3</v>
      </c>
      <c r="B8" s="7" t="s">
        <v>112</v>
      </c>
      <c r="C8" s="14" t="s">
        <v>39</v>
      </c>
      <c r="D8" s="14" t="s">
        <v>157</v>
      </c>
      <c r="E8" s="66">
        <v>24923</v>
      </c>
      <c r="F8" s="2"/>
      <c r="G8" s="8" t="s">
        <v>96</v>
      </c>
      <c r="H8" s="8">
        <v>1</v>
      </c>
      <c r="I8" s="8" t="s">
        <v>171</v>
      </c>
      <c r="J8" s="2"/>
      <c r="K8" s="2">
        <v>2015</v>
      </c>
      <c r="L8" s="6" t="s">
        <v>115</v>
      </c>
    </row>
    <row r="9" spans="1:13" s="9" customFormat="1" ht="31.5" x14ac:dyDescent="0.25">
      <c r="A9" s="46">
        <f t="shared" ref="A9" si="0">+A8+1</f>
        <v>4</v>
      </c>
      <c r="B9" s="7" t="s">
        <v>57</v>
      </c>
      <c r="C9" s="14" t="s">
        <v>39</v>
      </c>
      <c r="D9" s="14" t="s">
        <v>157</v>
      </c>
      <c r="E9" s="66">
        <v>7692</v>
      </c>
      <c r="F9" s="2"/>
      <c r="G9" s="8" t="s">
        <v>96</v>
      </c>
      <c r="H9" s="8">
        <v>1</v>
      </c>
      <c r="I9" s="8" t="s">
        <v>171</v>
      </c>
      <c r="J9" s="2"/>
      <c r="K9" s="2">
        <v>2015</v>
      </c>
      <c r="L9" s="6" t="s">
        <v>146</v>
      </c>
    </row>
    <row r="10" spans="1:13" ht="49.5" customHeight="1" x14ac:dyDescent="0.25">
      <c r="A10" s="46">
        <v>5</v>
      </c>
      <c r="B10" s="7" t="s">
        <v>59</v>
      </c>
      <c r="C10" s="14" t="s">
        <v>39</v>
      </c>
      <c r="D10" s="14" t="s">
        <v>157</v>
      </c>
      <c r="E10" s="66">
        <v>13406</v>
      </c>
      <c r="F10" s="2"/>
      <c r="G10" s="8" t="s">
        <v>96</v>
      </c>
      <c r="H10" s="2">
        <v>1</v>
      </c>
      <c r="I10" s="8" t="s">
        <v>171</v>
      </c>
      <c r="J10" s="2"/>
      <c r="K10" s="2">
        <v>2015</v>
      </c>
      <c r="L10" s="14" t="s">
        <v>116</v>
      </c>
    </row>
    <row r="11" spans="1:13" ht="36" customHeight="1" x14ac:dyDescent="0.25">
      <c r="A11" s="46">
        <v>6</v>
      </c>
      <c r="B11" s="7" t="s">
        <v>64</v>
      </c>
      <c r="C11" s="14" t="s">
        <v>39</v>
      </c>
      <c r="D11" s="14" t="s">
        <v>97</v>
      </c>
      <c r="E11" s="66">
        <v>43077</v>
      </c>
      <c r="F11" s="2"/>
      <c r="G11" s="8" t="s">
        <v>96</v>
      </c>
      <c r="H11" s="2">
        <v>2</v>
      </c>
      <c r="I11" s="8" t="s">
        <v>172</v>
      </c>
      <c r="J11" s="2"/>
      <c r="K11" s="2">
        <v>2015</v>
      </c>
      <c r="L11" s="14" t="s">
        <v>147</v>
      </c>
    </row>
    <row r="12" spans="1:13" ht="48.75" customHeight="1" x14ac:dyDescent="0.25">
      <c r="A12" s="46">
        <v>7</v>
      </c>
      <c r="B12" s="7" t="s">
        <v>65</v>
      </c>
      <c r="C12" s="14" t="s">
        <v>39</v>
      </c>
      <c r="D12" s="14" t="s">
        <v>97</v>
      </c>
      <c r="E12" s="66">
        <v>30769</v>
      </c>
      <c r="F12" s="2"/>
      <c r="G12" s="8" t="s">
        <v>96</v>
      </c>
      <c r="H12" s="2">
        <v>2</v>
      </c>
      <c r="I12" s="8" t="s">
        <v>172</v>
      </c>
      <c r="J12" s="2"/>
      <c r="K12" s="2">
        <v>2016</v>
      </c>
      <c r="L12" s="14" t="s">
        <v>117</v>
      </c>
    </row>
    <row r="13" spans="1:13" ht="57.75" customHeight="1" x14ac:dyDescent="0.25">
      <c r="A13" s="46">
        <v>8</v>
      </c>
      <c r="B13" s="7" t="s">
        <v>67</v>
      </c>
      <c r="C13" s="14" t="s">
        <v>39</v>
      </c>
      <c r="D13" s="14" t="s">
        <v>97</v>
      </c>
      <c r="E13" s="66">
        <v>53846</v>
      </c>
      <c r="F13" s="2"/>
      <c r="G13" s="8" t="s">
        <v>96</v>
      </c>
      <c r="H13" s="2">
        <v>2</v>
      </c>
      <c r="I13" s="8" t="s">
        <v>172</v>
      </c>
      <c r="J13" s="2"/>
      <c r="K13" s="2">
        <v>2016</v>
      </c>
      <c r="L13" s="14" t="s">
        <v>118</v>
      </c>
    </row>
    <row r="14" spans="1:13" ht="72.75" customHeight="1" x14ac:dyDescent="0.25">
      <c r="A14" s="46">
        <v>9</v>
      </c>
      <c r="B14" s="7" t="s">
        <v>68</v>
      </c>
      <c r="C14" s="14" t="s">
        <v>39</v>
      </c>
      <c r="D14" s="14" t="s">
        <v>97</v>
      </c>
      <c r="E14" s="66">
        <v>30769</v>
      </c>
      <c r="F14" s="2"/>
      <c r="G14" s="8" t="s">
        <v>96</v>
      </c>
      <c r="H14" s="2">
        <v>2</v>
      </c>
      <c r="I14" s="8" t="s">
        <v>172</v>
      </c>
      <c r="J14" s="2"/>
      <c r="K14" s="2">
        <v>2014</v>
      </c>
      <c r="L14" s="14" t="s">
        <v>119</v>
      </c>
    </row>
    <row r="15" spans="1:13" ht="55.5" customHeight="1" x14ac:dyDescent="0.25">
      <c r="A15" s="46">
        <v>10</v>
      </c>
      <c r="B15" s="7" t="s">
        <v>71</v>
      </c>
      <c r="C15" s="14" t="s">
        <v>39</v>
      </c>
      <c r="D15" s="14" t="s">
        <v>157</v>
      </c>
      <c r="E15" s="66">
        <v>27692</v>
      </c>
      <c r="F15" s="2"/>
      <c r="G15" s="8" t="s">
        <v>96</v>
      </c>
      <c r="H15" s="2">
        <v>2</v>
      </c>
      <c r="I15" s="8" t="s">
        <v>172</v>
      </c>
      <c r="J15" s="2"/>
      <c r="K15" s="2">
        <v>2015</v>
      </c>
      <c r="L15" s="14" t="s">
        <v>148</v>
      </c>
    </row>
    <row r="16" spans="1:13" ht="55.5" customHeight="1" x14ac:dyDescent="0.25">
      <c r="A16" s="46">
        <v>11</v>
      </c>
      <c r="B16" s="7" t="s">
        <v>72</v>
      </c>
      <c r="C16" s="14" t="s">
        <v>39</v>
      </c>
      <c r="D16" s="14" t="s">
        <v>157</v>
      </c>
      <c r="E16" s="66">
        <v>24615</v>
      </c>
      <c r="F16" s="2"/>
      <c r="G16" s="8" t="s">
        <v>96</v>
      </c>
      <c r="H16" s="2">
        <v>2</v>
      </c>
      <c r="I16" s="8" t="s">
        <v>171</v>
      </c>
      <c r="J16" s="2"/>
      <c r="K16" s="2">
        <v>2015</v>
      </c>
      <c r="L16" s="14" t="s">
        <v>120</v>
      </c>
    </row>
    <row r="17" spans="1:145" ht="73.5" customHeight="1" x14ac:dyDescent="0.25">
      <c r="A17" s="46">
        <v>12</v>
      </c>
      <c r="B17" s="7" t="s">
        <v>73</v>
      </c>
      <c r="C17" s="14" t="s">
        <v>39</v>
      </c>
      <c r="D17" s="14" t="s">
        <v>157</v>
      </c>
      <c r="E17" s="66">
        <v>49231</v>
      </c>
      <c r="F17" s="2"/>
      <c r="G17" s="8" t="s">
        <v>96</v>
      </c>
      <c r="H17" s="2">
        <v>2</v>
      </c>
      <c r="I17" s="8" t="s">
        <v>172</v>
      </c>
      <c r="J17" s="2"/>
      <c r="K17" s="2">
        <v>2015</v>
      </c>
      <c r="L17" s="14" t="s">
        <v>149</v>
      </c>
    </row>
    <row r="18" spans="1:145" ht="48" customHeight="1" x14ac:dyDescent="0.25">
      <c r="A18" s="46">
        <v>13</v>
      </c>
      <c r="B18" s="7" t="s">
        <v>100</v>
      </c>
      <c r="C18" s="14" t="s">
        <v>39</v>
      </c>
      <c r="D18" s="14" t="s">
        <v>157</v>
      </c>
      <c r="E18" s="66">
        <v>4615</v>
      </c>
      <c r="F18" s="2"/>
      <c r="G18" s="8" t="s">
        <v>96</v>
      </c>
      <c r="H18" s="2">
        <v>2</v>
      </c>
      <c r="I18" s="8" t="s">
        <v>171</v>
      </c>
      <c r="J18" s="2"/>
      <c r="K18" s="2">
        <v>2014</v>
      </c>
      <c r="L18" s="14" t="s">
        <v>150</v>
      </c>
    </row>
    <row r="19" spans="1:145" ht="50.25" customHeight="1" x14ac:dyDescent="0.25">
      <c r="A19" s="46">
        <v>14</v>
      </c>
      <c r="B19" s="7" t="s">
        <v>76</v>
      </c>
      <c r="C19" s="14" t="s">
        <v>39</v>
      </c>
      <c r="D19" s="14" t="s">
        <v>97</v>
      </c>
      <c r="E19" s="66">
        <v>46154</v>
      </c>
      <c r="F19" s="2"/>
      <c r="G19" s="8" t="s">
        <v>96</v>
      </c>
      <c r="H19" s="2">
        <v>2</v>
      </c>
      <c r="I19" s="8" t="s">
        <v>172</v>
      </c>
      <c r="J19" s="2"/>
      <c r="K19" s="2">
        <v>2014</v>
      </c>
      <c r="L19" s="14" t="s">
        <v>121</v>
      </c>
    </row>
    <row r="20" spans="1:145" ht="73.5" customHeight="1" x14ac:dyDescent="0.25">
      <c r="A20" s="46">
        <v>15</v>
      </c>
      <c r="B20" s="7" t="s">
        <v>77</v>
      </c>
      <c r="C20" s="14" t="s">
        <v>39</v>
      </c>
      <c r="D20" s="14" t="s">
        <v>97</v>
      </c>
      <c r="E20" s="66">
        <v>71536</v>
      </c>
      <c r="F20" s="2"/>
      <c r="G20" s="8" t="s">
        <v>96</v>
      </c>
      <c r="H20" s="2">
        <v>2</v>
      </c>
      <c r="I20" s="8" t="s">
        <v>172</v>
      </c>
      <c r="J20" s="2"/>
      <c r="K20" s="2">
        <v>2014</v>
      </c>
      <c r="L20" s="14" t="s">
        <v>122</v>
      </c>
    </row>
    <row r="21" spans="1:145" ht="59.25" customHeight="1" x14ac:dyDescent="0.25">
      <c r="A21" s="46">
        <v>16</v>
      </c>
      <c r="B21" s="7" t="s">
        <v>78</v>
      </c>
      <c r="C21" s="14" t="s">
        <v>39</v>
      </c>
      <c r="D21" s="14" t="s">
        <v>157</v>
      </c>
      <c r="E21" s="66">
        <v>30769</v>
      </c>
      <c r="F21" s="2"/>
      <c r="G21" s="8" t="s">
        <v>96</v>
      </c>
      <c r="H21" s="2">
        <v>2</v>
      </c>
      <c r="I21" s="8" t="s">
        <v>171</v>
      </c>
      <c r="J21" s="2"/>
      <c r="K21" s="2">
        <v>2014</v>
      </c>
      <c r="L21" s="14" t="s">
        <v>151</v>
      </c>
    </row>
    <row r="22" spans="1:145" ht="63" customHeight="1" x14ac:dyDescent="0.25">
      <c r="A22" s="46">
        <v>17</v>
      </c>
      <c r="B22" s="7" t="s">
        <v>79</v>
      </c>
      <c r="C22" s="14" t="s">
        <v>39</v>
      </c>
      <c r="D22" s="14" t="s">
        <v>157</v>
      </c>
      <c r="E22" s="66">
        <v>46154</v>
      </c>
      <c r="F22" s="2"/>
      <c r="G22" s="8" t="s">
        <v>96</v>
      </c>
      <c r="H22" s="2">
        <v>2</v>
      </c>
      <c r="I22" s="8" t="s">
        <v>172</v>
      </c>
      <c r="J22" s="2"/>
      <c r="K22" s="2">
        <v>2014</v>
      </c>
      <c r="L22" s="14" t="s">
        <v>123</v>
      </c>
    </row>
    <row r="23" spans="1:145" ht="57" customHeight="1" x14ac:dyDescent="0.25">
      <c r="A23" s="46">
        <v>18</v>
      </c>
      <c r="B23" s="7" t="s">
        <v>85</v>
      </c>
      <c r="C23" s="14" t="s">
        <v>39</v>
      </c>
      <c r="D23" s="14" t="s">
        <v>97</v>
      </c>
      <c r="E23" s="66">
        <v>38462</v>
      </c>
      <c r="F23" s="2"/>
      <c r="G23" s="8" t="s">
        <v>96</v>
      </c>
      <c r="H23" s="2">
        <v>2</v>
      </c>
      <c r="I23" s="8" t="s">
        <v>172</v>
      </c>
      <c r="J23" s="2"/>
      <c r="K23" s="2">
        <v>2014</v>
      </c>
      <c r="L23" s="14" t="s">
        <v>124</v>
      </c>
    </row>
    <row r="24" spans="1:145" ht="63" customHeight="1" x14ac:dyDescent="0.25">
      <c r="A24" s="46">
        <v>19</v>
      </c>
      <c r="B24" s="7" t="s">
        <v>86</v>
      </c>
      <c r="C24" s="14" t="s">
        <v>39</v>
      </c>
      <c r="D24" s="14" t="s">
        <v>157</v>
      </c>
      <c r="E24" s="66">
        <v>30769</v>
      </c>
      <c r="F24" s="2"/>
      <c r="G24" s="8" t="s">
        <v>96</v>
      </c>
      <c r="H24" s="2">
        <v>2</v>
      </c>
      <c r="I24" s="8" t="s">
        <v>171</v>
      </c>
      <c r="J24" s="2"/>
      <c r="K24" s="2">
        <v>2015</v>
      </c>
      <c r="L24" s="14" t="s">
        <v>115</v>
      </c>
    </row>
    <row r="25" spans="1:145" ht="51" customHeight="1" x14ac:dyDescent="0.25">
      <c r="A25" s="46">
        <v>20</v>
      </c>
      <c r="B25" s="7" t="s">
        <v>93</v>
      </c>
      <c r="C25" s="14" t="s">
        <v>39</v>
      </c>
      <c r="D25" s="14" t="s">
        <v>97</v>
      </c>
      <c r="E25" s="66">
        <v>23077</v>
      </c>
      <c r="F25" s="2"/>
      <c r="G25" s="8" t="s">
        <v>96</v>
      </c>
      <c r="H25" s="2">
        <v>2</v>
      </c>
      <c r="I25" s="8" t="s">
        <v>172</v>
      </c>
      <c r="J25" s="2"/>
      <c r="K25" s="2">
        <v>2014</v>
      </c>
      <c r="L25" s="14" t="s">
        <v>126</v>
      </c>
    </row>
    <row r="26" spans="1:145" s="10" customFormat="1" x14ac:dyDescent="0.25">
      <c r="A26" s="47"/>
      <c r="B26" s="15"/>
      <c r="C26" s="16"/>
      <c r="D26" s="16"/>
      <c r="E26" s="65">
        <f>SUM(E6:E25)</f>
        <v>743708</v>
      </c>
      <c r="F26" s="16"/>
      <c r="G26" s="17"/>
      <c r="H26" s="18"/>
      <c r="I26" s="17"/>
      <c r="J26" s="16"/>
      <c r="K26" s="16"/>
      <c r="L26" s="19"/>
    </row>
    <row r="27" spans="1:145" s="12" customFormat="1" x14ac:dyDescent="0.25">
      <c r="A27" s="79" t="s">
        <v>12</v>
      </c>
      <c r="B27" s="80"/>
      <c r="C27" s="80"/>
      <c r="D27" s="80"/>
      <c r="E27" s="80"/>
      <c r="F27" s="80"/>
      <c r="G27" s="80"/>
      <c r="H27" s="80"/>
      <c r="I27" s="80"/>
      <c r="J27" s="80"/>
      <c r="K27" s="80"/>
      <c r="L27" s="81"/>
    </row>
    <row r="28" spans="1:145" s="1" customFormat="1" ht="177" customHeight="1" x14ac:dyDescent="0.25">
      <c r="A28" s="46">
        <v>21</v>
      </c>
      <c r="B28" s="7" t="s">
        <v>62</v>
      </c>
      <c r="C28" s="42" t="s">
        <v>39</v>
      </c>
      <c r="D28" s="14" t="s">
        <v>157</v>
      </c>
      <c r="E28" s="66">
        <v>576769</v>
      </c>
      <c r="F28" s="2"/>
      <c r="G28" s="14" t="s">
        <v>96</v>
      </c>
      <c r="H28" s="2">
        <v>1</v>
      </c>
      <c r="I28" s="14" t="s">
        <v>98</v>
      </c>
      <c r="J28" s="2"/>
      <c r="K28" s="2">
        <v>2014</v>
      </c>
      <c r="L28" s="14" t="s">
        <v>174</v>
      </c>
    </row>
    <row r="29" spans="1:145" s="1" customFormat="1" ht="63" customHeight="1" x14ac:dyDescent="0.25">
      <c r="A29" s="46">
        <v>22</v>
      </c>
      <c r="B29" s="41" t="s">
        <v>66</v>
      </c>
      <c r="C29" s="42" t="s">
        <v>39</v>
      </c>
      <c r="D29" s="14" t="s">
        <v>157</v>
      </c>
      <c r="E29" s="66">
        <v>615385</v>
      </c>
      <c r="F29" s="2"/>
      <c r="G29" s="14" t="s">
        <v>96</v>
      </c>
      <c r="H29" s="2">
        <v>2</v>
      </c>
      <c r="I29" s="14" t="s">
        <v>98</v>
      </c>
      <c r="J29" s="2"/>
      <c r="K29" s="2">
        <v>2014</v>
      </c>
      <c r="L29" s="14" t="s">
        <v>175</v>
      </c>
    </row>
    <row r="30" spans="1:145" s="1" customFormat="1" ht="69" customHeight="1" x14ac:dyDescent="0.25">
      <c r="A30" s="46">
        <v>23</v>
      </c>
      <c r="B30" s="7" t="s">
        <v>70</v>
      </c>
      <c r="C30" s="42" t="s">
        <v>39</v>
      </c>
      <c r="D30" s="14" t="s">
        <v>157</v>
      </c>
      <c r="E30" s="66">
        <v>778315</v>
      </c>
      <c r="F30" s="2"/>
      <c r="G30" s="14" t="s">
        <v>96</v>
      </c>
      <c r="H30" s="2">
        <v>2</v>
      </c>
      <c r="I30" s="14" t="s">
        <v>98</v>
      </c>
      <c r="J30" s="2"/>
      <c r="K30" s="2">
        <v>2014</v>
      </c>
      <c r="L30" s="14" t="s">
        <v>176</v>
      </c>
    </row>
    <row r="31" spans="1:145" s="61" customFormat="1" ht="31.5" x14ac:dyDescent="0.25">
      <c r="A31" s="46">
        <v>24</v>
      </c>
      <c r="B31" s="7" t="s">
        <v>88</v>
      </c>
      <c r="C31" s="42" t="s">
        <v>39</v>
      </c>
      <c r="D31" s="44" t="s">
        <v>157</v>
      </c>
      <c r="E31" s="66">
        <v>15384</v>
      </c>
      <c r="F31" s="3"/>
      <c r="G31" s="44" t="s">
        <v>96</v>
      </c>
      <c r="H31" s="3">
        <v>2</v>
      </c>
      <c r="I31" s="44" t="s">
        <v>99</v>
      </c>
      <c r="J31" s="3"/>
      <c r="K31" s="3">
        <v>2014</v>
      </c>
      <c r="L31" s="44" t="s">
        <v>128</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row>
    <row r="32" spans="1:145" x14ac:dyDescent="0.25">
      <c r="A32" s="48"/>
      <c r="B32" s="29"/>
      <c r="C32" s="58"/>
      <c r="D32" s="59"/>
      <c r="E32" s="65">
        <f>SUM(E28:E31)</f>
        <v>1985853</v>
      </c>
      <c r="F32" s="59"/>
      <c r="G32" s="59"/>
      <c r="H32" s="59"/>
      <c r="I32" s="59"/>
      <c r="J32" s="59"/>
      <c r="K32" s="31"/>
      <c r="L32" s="60"/>
    </row>
    <row r="33" spans="1:12" s="31" customFormat="1" x14ac:dyDescent="0.25">
      <c r="A33" s="48"/>
      <c r="B33" s="29"/>
      <c r="C33" s="30"/>
      <c r="E33" s="34"/>
    </row>
    <row r="34" spans="1:12" s="12" customFormat="1" x14ac:dyDescent="0.25">
      <c r="A34" s="82" t="s">
        <v>13</v>
      </c>
      <c r="B34" s="82"/>
      <c r="C34" s="82"/>
      <c r="D34" s="82"/>
      <c r="E34" s="82"/>
      <c r="F34" s="82"/>
      <c r="G34" s="82"/>
      <c r="H34" s="82"/>
      <c r="I34" s="82"/>
      <c r="J34" s="82"/>
      <c r="K34" s="82"/>
      <c r="L34" s="82"/>
    </row>
    <row r="35" spans="1:12" s="1" customFormat="1" ht="31.5" x14ac:dyDescent="0.25">
      <c r="A35" s="46">
        <v>25</v>
      </c>
      <c r="B35" s="7" t="s">
        <v>42</v>
      </c>
      <c r="C35" s="14" t="s">
        <v>39</v>
      </c>
      <c r="D35" s="14" t="s">
        <v>97</v>
      </c>
      <c r="E35" s="66">
        <v>469279</v>
      </c>
      <c r="F35" s="2"/>
      <c r="G35" s="44" t="s">
        <v>96</v>
      </c>
      <c r="H35" s="2">
        <v>1</v>
      </c>
      <c r="I35" s="14" t="s">
        <v>98</v>
      </c>
      <c r="J35" s="2"/>
      <c r="K35" s="2">
        <v>2014</v>
      </c>
      <c r="L35" s="14" t="s">
        <v>103</v>
      </c>
    </row>
    <row r="36" spans="1:12" s="1" customFormat="1" ht="47.25" x14ac:dyDescent="0.25">
      <c r="A36" s="46">
        <v>26</v>
      </c>
      <c r="B36" s="7" t="s">
        <v>51</v>
      </c>
      <c r="C36" s="14" t="s">
        <v>39</v>
      </c>
      <c r="D36" s="14" t="s">
        <v>97</v>
      </c>
      <c r="E36" s="66">
        <v>792769</v>
      </c>
      <c r="F36" s="2"/>
      <c r="G36" s="44" t="s">
        <v>96</v>
      </c>
      <c r="H36" s="2">
        <v>1</v>
      </c>
      <c r="I36" s="14" t="s">
        <v>98</v>
      </c>
      <c r="J36" s="2"/>
      <c r="K36" s="2">
        <v>2014</v>
      </c>
      <c r="L36" s="14" t="s">
        <v>109</v>
      </c>
    </row>
    <row r="37" spans="1:12" s="1" customFormat="1" ht="50.25" customHeight="1" x14ac:dyDescent="0.25">
      <c r="A37" s="46">
        <v>27</v>
      </c>
      <c r="B37" s="7" t="s">
        <v>110</v>
      </c>
      <c r="C37" s="14" t="s">
        <v>39</v>
      </c>
      <c r="D37" s="14" t="s">
        <v>97</v>
      </c>
      <c r="E37" s="66">
        <v>685847</v>
      </c>
      <c r="F37" s="2"/>
      <c r="G37" s="44" t="s">
        <v>96</v>
      </c>
      <c r="H37" s="2">
        <v>1</v>
      </c>
      <c r="I37" s="14" t="s">
        <v>98</v>
      </c>
      <c r="J37" s="2"/>
      <c r="K37" s="2">
        <v>2014</v>
      </c>
      <c r="L37" s="14" t="s">
        <v>127</v>
      </c>
    </row>
    <row r="38" spans="1:12" s="1" customFormat="1" ht="40.5" customHeight="1" x14ac:dyDescent="0.25">
      <c r="A38" s="46">
        <v>28</v>
      </c>
      <c r="B38" s="7" t="s">
        <v>55</v>
      </c>
      <c r="C38" s="14" t="s">
        <v>39</v>
      </c>
      <c r="D38" s="14" t="s">
        <v>157</v>
      </c>
      <c r="E38" s="66">
        <v>94708</v>
      </c>
      <c r="F38" s="2"/>
      <c r="G38" s="44" t="s">
        <v>96</v>
      </c>
      <c r="H38" s="2">
        <v>1</v>
      </c>
      <c r="I38" s="14" t="s">
        <v>99</v>
      </c>
      <c r="J38" s="2"/>
      <c r="K38" s="2">
        <v>2016</v>
      </c>
      <c r="L38" s="14" t="s">
        <v>129</v>
      </c>
    </row>
    <row r="39" spans="1:12" s="1" customFormat="1" ht="49.5" customHeight="1" x14ac:dyDescent="0.25">
      <c r="A39" s="46">
        <v>29</v>
      </c>
      <c r="B39" s="7" t="s">
        <v>58</v>
      </c>
      <c r="C39" s="14" t="s">
        <v>39</v>
      </c>
      <c r="D39" s="14" t="s">
        <v>157</v>
      </c>
      <c r="E39" s="66">
        <v>49679</v>
      </c>
      <c r="F39" s="2"/>
      <c r="G39" s="44" t="s">
        <v>96</v>
      </c>
      <c r="H39" s="2">
        <v>1</v>
      </c>
      <c r="I39" s="14" t="s">
        <v>99</v>
      </c>
      <c r="J39" s="2"/>
      <c r="K39" s="2">
        <v>2015</v>
      </c>
      <c r="L39" s="14" t="s">
        <v>130</v>
      </c>
    </row>
    <row r="40" spans="1:12" s="1" customFormat="1" ht="47.25" x14ac:dyDescent="0.25">
      <c r="A40" s="46">
        <v>30</v>
      </c>
      <c r="B40" s="7" t="s">
        <v>69</v>
      </c>
      <c r="C40" s="14" t="s">
        <v>39</v>
      </c>
      <c r="D40" s="14" t="s">
        <v>157</v>
      </c>
      <c r="E40" s="66">
        <v>38462</v>
      </c>
      <c r="F40" s="2"/>
      <c r="G40" s="44" t="s">
        <v>96</v>
      </c>
      <c r="H40" s="2">
        <v>2</v>
      </c>
      <c r="I40" s="14" t="s">
        <v>99</v>
      </c>
      <c r="J40" s="2"/>
      <c r="K40" s="2">
        <v>2014</v>
      </c>
      <c r="L40" s="14" t="s">
        <v>131</v>
      </c>
    </row>
    <row r="41" spans="1:12" s="1" customFormat="1" ht="47.25" x14ac:dyDescent="0.25">
      <c r="A41" s="46">
        <v>31</v>
      </c>
      <c r="B41" s="7" t="s">
        <v>74</v>
      </c>
      <c r="C41" s="14" t="s">
        <v>39</v>
      </c>
      <c r="D41" s="14" t="s">
        <v>157</v>
      </c>
      <c r="E41" s="66">
        <v>179231</v>
      </c>
      <c r="F41" s="2"/>
      <c r="G41" s="44" t="s">
        <v>96</v>
      </c>
      <c r="H41" s="2">
        <v>2</v>
      </c>
      <c r="I41" s="14" t="s">
        <v>99</v>
      </c>
      <c r="J41" s="2"/>
      <c r="K41" s="2">
        <v>2014</v>
      </c>
      <c r="L41" s="14" t="s">
        <v>134</v>
      </c>
    </row>
    <row r="42" spans="1:12" s="1" customFormat="1" ht="31.5" x14ac:dyDescent="0.25">
      <c r="A42" s="46">
        <v>32</v>
      </c>
      <c r="B42" s="7" t="s">
        <v>75</v>
      </c>
      <c r="C42" s="14" t="s">
        <v>39</v>
      </c>
      <c r="D42" s="14" t="s">
        <v>97</v>
      </c>
      <c r="E42" s="66">
        <v>900001</v>
      </c>
      <c r="F42" s="2"/>
      <c r="G42" s="44" t="s">
        <v>96</v>
      </c>
      <c r="H42" s="2">
        <v>2</v>
      </c>
      <c r="I42" s="14" t="s">
        <v>98</v>
      </c>
      <c r="J42" s="2"/>
      <c r="K42" s="2">
        <v>2014</v>
      </c>
      <c r="L42" s="14" t="s">
        <v>132</v>
      </c>
    </row>
    <row r="43" spans="1:12" s="1" customFormat="1" ht="31.5" x14ac:dyDescent="0.25">
      <c r="A43" s="46">
        <v>33</v>
      </c>
      <c r="B43" s="7" t="s">
        <v>83</v>
      </c>
      <c r="C43" s="14" t="s">
        <v>39</v>
      </c>
      <c r="D43" s="14" t="s">
        <v>157</v>
      </c>
      <c r="E43" s="66">
        <v>85385</v>
      </c>
      <c r="F43" s="2"/>
      <c r="G43" s="44" t="s">
        <v>96</v>
      </c>
      <c r="H43" s="2">
        <v>2</v>
      </c>
      <c r="I43" s="14" t="s">
        <v>99</v>
      </c>
      <c r="J43" s="2"/>
      <c r="K43" s="2">
        <v>2015</v>
      </c>
      <c r="L43" s="14" t="s">
        <v>133</v>
      </c>
    </row>
    <row r="44" spans="1:12" s="1" customFormat="1" ht="63" x14ac:dyDescent="0.25">
      <c r="A44" s="46">
        <v>34</v>
      </c>
      <c r="B44" s="7" t="s">
        <v>91</v>
      </c>
      <c r="C44" s="14" t="s">
        <v>39</v>
      </c>
      <c r="D44" s="14" t="s">
        <v>97</v>
      </c>
      <c r="E44" s="66">
        <v>923077</v>
      </c>
      <c r="F44" s="2"/>
      <c r="G44" s="44" t="s">
        <v>96</v>
      </c>
      <c r="H44" s="2">
        <v>2</v>
      </c>
      <c r="I44" s="14" t="s">
        <v>98</v>
      </c>
      <c r="J44" s="2"/>
      <c r="K44" s="2">
        <v>2014</v>
      </c>
      <c r="L44" s="14" t="s">
        <v>135</v>
      </c>
    </row>
    <row r="45" spans="1:12" s="1" customFormat="1" x14ac:dyDescent="0.25">
      <c r="A45" s="47"/>
      <c r="B45" s="15"/>
      <c r="C45" s="16"/>
      <c r="D45" s="16"/>
      <c r="E45" s="65">
        <f>SUM(E35:E44)</f>
        <v>4218438</v>
      </c>
      <c r="F45" s="16"/>
      <c r="G45" s="20"/>
      <c r="H45" s="16"/>
      <c r="I45" s="16"/>
      <c r="J45" s="16"/>
      <c r="K45" s="16"/>
      <c r="L45" s="21"/>
    </row>
    <row r="46" spans="1:12" s="12" customFormat="1" x14ac:dyDescent="0.25">
      <c r="A46" s="79" t="s">
        <v>14</v>
      </c>
      <c r="B46" s="80"/>
      <c r="C46" s="80"/>
      <c r="D46" s="80"/>
      <c r="E46" s="80"/>
      <c r="F46" s="80"/>
      <c r="G46" s="80"/>
      <c r="H46" s="80"/>
      <c r="I46" s="80"/>
      <c r="J46" s="80"/>
      <c r="K46" s="80"/>
      <c r="L46" s="81"/>
    </row>
    <row r="47" spans="1:12" s="1" customFormat="1" ht="31.5" x14ac:dyDescent="0.25">
      <c r="A47" s="46">
        <v>35</v>
      </c>
      <c r="B47" s="7" t="s">
        <v>168</v>
      </c>
      <c r="C47" s="14" t="s">
        <v>39</v>
      </c>
      <c r="D47" s="14" t="s">
        <v>157</v>
      </c>
      <c r="E47" s="66">
        <v>364000</v>
      </c>
      <c r="F47" s="2"/>
      <c r="G47" s="14" t="s">
        <v>40</v>
      </c>
      <c r="H47" s="2">
        <v>1</v>
      </c>
      <c r="I47" s="14" t="s">
        <v>99</v>
      </c>
      <c r="J47" s="2"/>
      <c r="K47" s="2">
        <v>2014</v>
      </c>
      <c r="L47" s="14" t="s">
        <v>101</v>
      </c>
    </row>
    <row r="48" spans="1:12" s="1" customFormat="1" ht="47.25" x14ac:dyDescent="0.25">
      <c r="A48" s="46">
        <v>36</v>
      </c>
      <c r="B48" s="7" t="s">
        <v>54</v>
      </c>
      <c r="C48" s="14" t="s">
        <v>39</v>
      </c>
      <c r="D48" s="14" t="s">
        <v>157</v>
      </c>
      <c r="E48" s="66">
        <v>99231</v>
      </c>
      <c r="F48" s="2"/>
      <c r="G48" s="14" t="s">
        <v>40</v>
      </c>
      <c r="H48" s="2">
        <v>1</v>
      </c>
      <c r="I48" s="14" t="s">
        <v>99</v>
      </c>
      <c r="J48" s="2"/>
      <c r="K48" s="2">
        <v>2014</v>
      </c>
      <c r="L48" s="14" t="s">
        <v>136</v>
      </c>
    </row>
    <row r="49" spans="1:14" s="1" customFormat="1" ht="47.25" x14ac:dyDescent="0.25">
      <c r="A49" s="46">
        <v>37</v>
      </c>
      <c r="B49" s="7" t="s">
        <v>56</v>
      </c>
      <c r="C49" s="14" t="s">
        <v>39</v>
      </c>
      <c r="D49" s="14" t="s">
        <v>157</v>
      </c>
      <c r="E49" s="66">
        <v>92000</v>
      </c>
      <c r="F49" s="2"/>
      <c r="G49" s="14" t="s">
        <v>40</v>
      </c>
      <c r="H49" s="2">
        <v>1</v>
      </c>
      <c r="I49" s="14" t="s">
        <v>99</v>
      </c>
      <c r="J49" s="2"/>
      <c r="K49" s="2">
        <v>2015</v>
      </c>
      <c r="L49" s="14" t="s">
        <v>137</v>
      </c>
    </row>
    <row r="50" spans="1:14" s="1" customFormat="1" ht="31.5" x14ac:dyDescent="0.25">
      <c r="A50" s="46">
        <v>38</v>
      </c>
      <c r="B50" s="7" t="s">
        <v>84</v>
      </c>
      <c r="C50" s="14" t="s">
        <v>39</v>
      </c>
      <c r="D50" s="14" t="s">
        <v>97</v>
      </c>
      <c r="E50" s="66">
        <v>857193</v>
      </c>
      <c r="F50" s="2"/>
      <c r="G50" s="14" t="s">
        <v>40</v>
      </c>
      <c r="H50" s="2">
        <v>2</v>
      </c>
      <c r="I50" s="14" t="s">
        <v>99</v>
      </c>
      <c r="J50" s="2"/>
      <c r="K50" s="2">
        <v>2014</v>
      </c>
      <c r="L50" s="14" t="s">
        <v>138</v>
      </c>
    </row>
    <row r="51" spans="1:14" s="1" customFormat="1" ht="33.75" customHeight="1" x14ac:dyDescent="0.25">
      <c r="A51" s="46">
        <v>39</v>
      </c>
      <c r="B51" s="7" t="s">
        <v>92</v>
      </c>
      <c r="C51" s="14" t="s">
        <v>39</v>
      </c>
      <c r="D51" s="14" t="s">
        <v>97</v>
      </c>
      <c r="E51" s="66">
        <v>4800000</v>
      </c>
      <c r="F51" s="2"/>
      <c r="G51" s="14" t="s">
        <v>40</v>
      </c>
      <c r="H51" s="2">
        <v>2</v>
      </c>
      <c r="I51" s="14" t="s">
        <v>98</v>
      </c>
      <c r="J51" s="2"/>
      <c r="K51" s="2">
        <v>2015</v>
      </c>
      <c r="L51" s="14" t="s">
        <v>152</v>
      </c>
    </row>
    <row r="52" spans="1:14" s="1" customFormat="1" x14ac:dyDescent="0.25">
      <c r="A52" s="47"/>
      <c r="B52" s="15"/>
      <c r="C52" s="16"/>
      <c r="D52" s="16"/>
      <c r="E52" s="65">
        <f>SUM(E47:E51)</f>
        <v>6212424</v>
      </c>
      <c r="F52" s="16"/>
      <c r="G52" s="16"/>
      <c r="H52" s="16"/>
      <c r="I52" s="16"/>
      <c r="J52" s="16"/>
      <c r="K52" s="16"/>
      <c r="L52" s="21"/>
    </row>
    <row r="53" spans="1:14" s="12" customFormat="1" x14ac:dyDescent="0.25">
      <c r="A53" s="79" t="s">
        <v>15</v>
      </c>
      <c r="B53" s="80"/>
      <c r="C53" s="80"/>
      <c r="D53" s="80"/>
      <c r="E53" s="80"/>
      <c r="F53" s="80"/>
      <c r="G53" s="80"/>
      <c r="H53" s="80"/>
      <c r="I53" s="80"/>
      <c r="J53" s="80"/>
      <c r="K53" s="80"/>
      <c r="L53" s="81"/>
    </row>
    <row r="54" spans="1:14" s="1" customFormat="1" ht="47.25" x14ac:dyDescent="0.25">
      <c r="A54" s="46">
        <v>40</v>
      </c>
      <c r="B54" s="7" t="s">
        <v>41</v>
      </c>
      <c r="C54" s="14" t="s">
        <v>39</v>
      </c>
      <c r="D54" s="14" t="s">
        <v>97</v>
      </c>
      <c r="E54" s="66">
        <v>504915</v>
      </c>
      <c r="F54" s="2"/>
      <c r="G54" s="14" t="s">
        <v>40</v>
      </c>
      <c r="H54" s="2">
        <v>1</v>
      </c>
      <c r="I54" s="44" t="s">
        <v>158</v>
      </c>
      <c r="J54" s="2"/>
      <c r="K54" s="2">
        <v>2014</v>
      </c>
      <c r="L54" s="14" t="s">
        <v>102</v>
      </c>
    </row>
    <row r="55" spans="1:14" s="1" customFormat="1" ht="31.5" x14ac:dyDescent="0.25">
      <c r="A55" s="46">
        <v>41</v>
      </c>
      <c r="B55" s="7" t="s">
        <v>43</v>
      </c>
      <c r="C55" s="14" t="s">
        <v>39</v>
      </c>
      <c r="D55" s="14" t="s">
        <v>97</v>
      </c>
      <c r="E55" s="66">
        <v>193458</v>
      </c>
      <c r="F55" s="2"/>
      <c r="G55" s="14" t="s">
        <v>40</v>
      </c>
      <c r="H55" s="2">
        <v>1</v>
      </c>
      <c r="I55" s="44" t="s">
        <v>158</v>
      </c>
      <c r="J55" s="2"/>
      <c r="K55" s="2">
        <v>2015</v>
      </c>
      <c r="L55" s="14" t="s">
        <v>104</v>
      </c>
    </row>
    <row r="56" spans="1:14" s="1" customFormat="1" ht="47.25" x14ac:dyDescent="0.25">
      <c r="A56" s="46">
        <v>42</v>
      </c>
      <c r="B56" s="7" t="s">
        <v>90</v>
      </c>
      <c r="C56" s="14" t="s">
        <v>39</v>
      </c>
      <c r="D56" s="14" t="s">
        <v>97</v>
      </c>
      <c r="E56" s="66">
        <v>100000</v>
      </c>
      <c r="F56" s="2"/>
      <c r="G56" s="8" t="s">
        <v>96</v>
      </c>
      <c r="H56" s="2">
        <v>2</v>
      </c>
      <c r="I56" s="8" t="s">
        <v>158</v>
      </c>
      <c r="J56" s="2"/>
      <c r="K56" s="2">
        <v>2014</v>
      </c>
      <c r="L56" s="14" t="s">
        <v>125</v>
      </c>
    </row>
    <row r="57" spans="1:14" s="1" customFormat="1" ht="63" x14ac:dyDescent="0.25">
      <c r="A57" s="46">
        <v>43</v>
      </c>
      <c r="B57" s="7" t="s">
        <v>46</v>
      </c>
      <c r="C57" s="14" t="s">
        <v>39</v>
      </c>
      <c r="D57" s="14" t="s">
        <v>97</v>
      </c>
      <c r="E57" s="66">
        <v>600000</v>
      </c>
      <c r="F57" s="2"/>
      <c r="G57" s="14" t="s">
        <v>40</v>
      </c>
      <c r="H57" s="2">
        <v>2</v>
      </c>
      <c r="I57" s="44" t="s">
        <v>158</v>
      </c>
      <c r="J57" s="2"/>
      <c r="K57" s="2">
        <v>2014</v>
      </c>
      <c r="L57" s="14" t="s">
        <v>105</v>
      </c>
    </row>
    <row r="58" spans="1:14" s="1" customFormat="1" ht="63" x14ac:dyDescent="0.25">
      <c r="A58" s="46">
        <v>44</v>
      </c>
      <c r="B58" s="7" t="s">
        <v>47</v>
      </c>
      <c r="C58" s="14" t="s">
        <v>39</v>
      </c>
      <c r="D58" s="14" t="s">
        <v>97</v>
      </c>
      <c r="E58" s="66">
        <v>200000</v>
      </c>
      <c r="F58" s="2"/>
      <c r="G58" s="14" t="s">
        <v>40</v>
      </c>
      <c r="H58" s="2">
        <v>2</v>
      </c>
      <c r="I58" s="44" t="s">
        <v>158</v>
      </c>
      <c r="J58" s="2"/>
      <c r="K58" s="2">
        <v>2015</v>
      </c>
      <c r="L58" s="14" t="s">
        <v>106</v>
      </c>
    </row>
    <row r="59" spans="1:14" s="1" customFormat="1" ht="47.25" x14ac:dyDescent="0.25">
      <c r="A59" s="46">
        <v>45</v>
      </c>
      <c r="B59" s="7" t="s">
        <v>48</v>
      </c>
      <c r="C59" s="14" t="s">
        <v>39</v>
      </c>
      <c r="D59" s="14" t="s">
        <v>97</v>
      </c>
      <c r="E59" s="66">
        <v>549995</v>
      </c>
      <c r="F59" s="2"/>
      <c r="G59" s="14" t="s">
        <v>40</v>
      </c>
      <c r="H59" s="2">
        <v>1</v>
      </c>
      <c r="I59" s="44" t="s">
        <v>158</v>
      </c>
      <c r="J59" s="2"/>
      <c r="K59" s="2">
        <v>2014</v>
      </c>
      <c r="L59" s="14" t="s">
        <v>153</v>
      </c>
    </row>
    <row r="60" spans="1:14" s="1" customFormat="1" ht="63" x14ac:dyDescent="0.25">
      <c r="A60" s="46">
        <v>46</v>
      </c>
      <c r="B60" s="7" t="s">
        <v>52</v>
      </c>
      <c r="C60" s="14" t="s">
        <v>39</v>
      </c>
      <c r="D60" s="14" t="s">
        <v>97</v>
      </c>
      <c r="E60" s="66">
        <v>201846</v>
      </c>
      <c r="F60" s="2"/>
      <c r="G60" s="14" t="s">
        <v>40</v>
      </c>
      <c r="H60" s="2">
        <v>1</v>
      </c>
      <c r="I60" s="44" t="s">
        <v>108</v>
      </c>
      <c r="J60" s="2"/>
      <c r="K60" s="40">
        <v>2014</v>
      </c>
      <c r="L60" s="14" t="s">
        <v>111</v>
      </c>
      <c r="N60" s="67"/>
    </row>
    <row r="61" spans="1:14" s="1" customFormat="1" ht="63" x14ac:dyDescent="0.25">
      <c r="A61" s="46">
        <v>47</v>
      </c>
      <c r="B61" s="7" t="s">
        <v>44</v>
      </c>
      <c r="C61" s="14" t="s">
        <v>39</v>
      </c>
      <c r="D61" s="14" t="s">
        <v>97</v>
      </c>
      <c r="E61" s="66">
        <v>459231</v>
      </c>
      <c r="F61" s="2"/>
      <c r="G61" s="14" t="s">
        <v>40</v>
      </c>
      <c r="H61" s="2">
        <v>1</v>
      </c>
      <c r="I61" s="44" t="s">
        <v>108</v>
      </c>
      <c r="J61" s="2"/>
      <c r="K61" s="2">
        <v>2015</v>
      </c>
      <c r="L61" s="14" t="s">
        <v>160</v>
      </c>
    </row>
    <row r="62" spans="1:14" s="1" customFormat="1" ht="63" x14ac:dyDescent="0.25">
      <c r="A62" s="46">
        <v>48</v>
      </c>
      <c r="B62" s="7" t="s">
        <v>60</v>
      </c>
      <c r="C62" s="14" t="s">
        <v>39</v>
      </c>
      <c r="D62" s="14" t="s">
        <v>97</v>
      </c>
      <c r="E62" s="66">
        <v>62308</v>
      </c>
      <c r="F62" s="3"/>
      <c r="G62" s="14" t="s">
        <v>40</v>
      </c>
      <c r="H62" s="3">
        <v>1</v>
      </c>
      <c r="I62" s="44" t="s">
        <v>141</v>
      </c>
      <c r="J62" s="3"/>
      <c r="K62" s="40">
        <v>2015</v>
      </c>
      <c r="L62" s="5" t="s">
        <v>154</v>
      </c>
    </row>
    <row r="63" spans="1:14" s="1" customFormat="1" ht="63" x14ac:dyDescent="0.25">
      <c r="A63" s="46">
        <v>49</v>
      </c>
      <c r="B63" s="7" t="s">
        <v>82</v>
      </c>
      <c r="C63" s="14" t="s">
        <v>39</v>
      </c>
      <c r="D63" s="14" t="s">
        <v>97</v>
      </c>
      <c r="E63" s="66">
        <v>215385</v>
      </c>
      <c r="F63" s="2"/>
      <c r="G63" s="14" t="s">
        <v>40</v>
      </c>
      <c r="H63" s="2">
        <v>2</v>
      </c>
      <c r="I63" s="44" t="s">
        <v>142</v>
      </c>
      <c r="J63" s="2"/>
      <c r="K63" s="40">
        <v>2015</v>
      </c>
      <c r="L63" s="5" t="s">
        <v>143</v>
      </c>
    </row>
    <row r="64" spans="1:14" s="1" customFormat="1" ht="31.5" x14ac:dyDescent="0.25">
      <c r="A64" s="46">
        <v>50</v>
      </c>
      <c r="B64" s="7" t="s">
        <v>161</v>
      </c>
      <c r="C64" s="14" t="s">
        <v>39</v>
      </c>
      <c r="D64" s="14" t="s">
        <v>97</v>
      </c>
      <c r="E64" s="66">
        <v>177231</v>
      </c>
      <c r="F64" s="2"/>
      <c r="G64" s="14" t="s">
        <v>40</v>
      </c>
      <c r="H64" s="2">
        <v>1</v>
      </c>
      <c r="I64" s="44" t="s">
        <v>158</v>
      </c>
      <c r="J64" s="2"/>
      <c r="K64" s="40">
        <v>2015</v>
      </c>
      <c r="L64" s="14" t="s">
        <v>139</v>
      </c>
    </row>
    <row r="65" spans="1:12" s="1" customFormat="1" ht="63" x14ac:dyDescent="0.25">
      <c r="A65" s="46">
        <v>51</v>
      </c>
      <c r="B65" s="7" t="s">
        <v>53</v>
      </c>
      <c r="C65" s="14" t="s">
        <v>39</v>
      </c>
      <c r="D65" s="14" t="s">
        <v>97</v>
      </c>
      <c r="E65" s="66">
        <v>100000</v>
      </c>
      <c r="F65" s="2"/>
      <c r="G65" s="14" t="s">
        <v>40</v>
      </c>
      <c r="H65" s="2">
        <v>1</v>
      </c>
      <c r="I65" s="44" t="s">
        <v>158</v>
      </c>
      <c r="J65" s="2"/>
      <c r="K65" s="40">
        <v>2016</v>
      </c>
      <c r="L65" s="5" t="s">
        <v>140</v>
      </c>
    </row>
    <row r="66" spans="1:12" s="4" customFormat="1" ht="49.5" customHeight="1" x14ac:dyDescent="0.25">
      <c r="A66" s="46">
        <v>52</v>
      </c>
      <c r="B66" s="7" t="s">
        <v>61</v>
      </c>
      <c r="C66" s="14" t="s">
        <v>39</v>
      </c>
      <c r="D66" s="14" t="s">
        <v>97</v>
      </c>
      <c r="E66" s="66">
        <v>408696</v>
      </c>
      <c r="F66" s="3"/>
      <c r="G66" s="14" t="s">
        <v>40</v>
      </c>
      <c r="H66" s="3">
        <v>1</v>
      </c>
      <c r="I66" s="44" t="s">
        <v>158</v>
      </c>
      <c r="J66" s="3"/>
      <c r="K66" s="40">
        <v>2014</v>
      </c>
      <c r="L66" s="5" t="s">
        <v>162</v>
      </c>
    </row>
    <row r="67" spans="1:12" s="43" customFormat="1" ht="47.25" x14ac:dyDescent="0.25">
      <c r="A67" s="46">
        <v>53</v>
      </c>
      <c r="B67" s="41" t="s">
        <v>63</v>
      </c>
      <c r="C67" s="14" t="s">
        <v>39</v>
      </c>
      <c r="D67" s="14" t="s">
        <v>97</v>
      </c>
      <c r="E67" s="66">
        <v>115385</v>
      </c>
      <c r="F67" s="2"/>
      <c r="G67" s="14" t="s">
        <v>40</v>
      </c>
      <c r="H67" s="2">
        <v>2</v>
      </c>
      <c r="I67" s="44" t="s">
        <v>158</v>
      </c>
      <c r="J67" s="2"/>
      <c r="K67" s="2">
        <v>2014</v>
      </c>
      <c r="L67" s="14" t="s">
        <v>163</v>
      </c>
    </row>
    <row r="68" spans="1:12" s="43" customFormat="1" ht="45" x14ac:dyDescent="0.25">
      <c r="A68" s="46">
        <v>54</v>
      </c>
      <c r="B68" s="41" t="s">
        <v>80</v>
      </c>
      <c r="C68" s="14" t="s">
        <v>39</v>
      </c>
      <c r="D68" s="14" t="s">
        <v>97</v>
      </c>
      <c r="E68" s="66">
        <v>279833</v>
      </c>
      <c r="F68" s="2"/>
      <c r="G68" s="14" t="s">
        <v>40</v>
      </c>
      <c r="H68" s="2">
        <v>2</v>
      </c>
      <c r="I68" s="44" t="s">
        <v>158</v>
      </c>
      <c r="J68" s="3"/>
      <c r="K68" s="2">
        <v>2014</v>
      </c>
      <c r="L68" s="41" t="s">
        <v>155</v>
      </c>
    </row>
    <row r="69" spans="1:12" ht="31.5" x14ac:dyDescent="0.25">
      <c r="A69" s="46">
        <v>55</v>
      </c>
      <c r="B69" s="7" t="s">
        <v>81</v>
      </c>
      <c r="C69" s="14" t="s">
        <v>39</v>
      </c>
      <c r="D69" s="14" t="s">
        <v>157</v>
      </c>
      <c r="E69" s="66">
        <v>42372</v>
      </c>
      <c r="F69" s="3"/>
      <c r="G69" s="14" t="s">
        <v>40</v>
      </c>
      <c r="H69" s="3">
        <v>2</v>
      </c>
      <c r="I69" s="44" t="s">
        <v>167</v>
      </c>
      <c r="J69" s="3"/>
      <c r="K69" s="40">
        <v>2015</v>
      </c>
      <c r="L69" s="5" t="s">
        <v>144</v>
      </c>
    </row>
    <row r="70" spans="1:12" ht="47.25" x14ac:dyDescent="0.25">
      <c r="A70" s="46">
        <f t="shared" ref="A70:A72" si="1">+A69+1</f>
        <v>56</v>
      </c>
      <c r="B70" s="7" t="s">
        <v>87</v>
      </c>
      <c r="C70" s="14" t="s">
        <v>39</v>
      </c>
      <c r="D70" s="14" t="s">
        <v>97</v>
      </c>
      <c r="E70" s="66">
        <v>115385</v>
      </c>
      <c r="F70" s="3"/>
      <c r="G70" s="14" t="s">
        <v>40</v>
      </c>
      <c r="H70" s="3">
        <v>2</v>
      </c>
      <c r="I70" s="44" t="s">
        <v>158</v>
      </c>
      <c r="J70" s="3"/>
      <c r="K70" s="40">
        <v>2016</v>
      </c>
      <c r="L70" s="5" t="s">
        <v>164</v>
      </c>
    </row>
    <row r="71" spans="1:12" s="28" customFormat="1" ht="47.25" x14ac:dyDescent="0.25">
      <c r="A71" s="46">
        <f t="shared" si="1"/>
        <v>57</v>
      </c>
      <c r="B71" s="33" t="s">
        <v>89</v>
      </c>
      <c r="C71" s="14" t="s">
        <v>39</v>
      </c>
      <c r="D71" s="14" t="s">
        <v>97</v>
      </c>
      <c r="E71" s="66">
        <v>765615</v>
      </c>
      <c r="F71" s="33"/>
      <c r="G71" s="14" t="s">
        <v>40</v>
      </c>
      <c r="H71" s="14">
        <v>2</v>
      </c>
      <c r="I71" s="44" t="s">
        <v>158</v>
      </c>
      <c r="J71" s="33"/>
      <c r="K71" s="14">
        <v>2014</v>
      </c>
      <c r="L71" s="33" t="s">
        <v>165</v>
      </c>
    </row>
    <row r="72" spans="1:12" s="28" customFormat="1" ht="47.25" x14ac:dyDescent="0.25">
      <c r="A72" s="46">
        <f t="shared" si="1"/>
        <v>58</v>
      </c>
      <c r="B72" s="33" t="s">
        <v>94</v>
      </c>
      <c r="C72" s="14" t="s">
        <v>39</v>
      </c>
      <c r="D72" s="14" t="s">
        <v>97</v>
      </c>
      <c r="E72" s="66">
        <v>451923</v>
      </c>
      <c r="F72" s="33"/>
      <c r="G72" s="14" t="s">
        <v>40</v>
      </c>
      <c r="H72" s="14">
        <v>2</v>
      </c>
      <c r="I72" s="44" t="s">
        <v>158</v>
      </c>
      <c r="J72" s="33"/>
      <c r="K72" s="33">
        <v>2014</v>
      </c>
      <c r="L72" s="33" t="s">
        <v>166</v>
      </c>
    </row>
    <row r="73" spans="1:12" x14ac:dyDescent="0.25">
      <c r="A73" s="76"/>
      <c r="B73" s="77"/>
      <c r="C73" s="77"/>
      <c r="D73" s="77"/>
      <c r="E73" s="77"/>
      <c r="F73" s="77"/>
      <c r="G73" s="77"/>
      <c r="H73" s="77"/>
    </row>
    <row r="74" spans="1:12" x14ac:dyDescent="0.25">
      <c r="A74" s="62"/>
      <c r="B74" s="63"/>
      <c r="C74" s="63"/>
      <c r="D74" s="63"/>
      <c r="E74" s="65">
        <f>SUM(E54:E72)</f>
        <v>5543578</v>
      </c>
      <c r="F74" s="63"/>
      <c r="G74" s="63"/>
      <c r="H74" s="63"/>
    </row>
    <row r="75" spans="1:12" x14ac:dyDescent="0.25">
      <c r="A75" s="62"/>
      <c r="B75" s="64" t="s">
        <v>169</v>
      </c>
      <c r="C75" s="63"/>
      <c r="D75" s="63"/>
      <c r="E75" s="63"/>
      <c r="F75" s="63"/>
      <c r="G75" s="63"/>
      <c r="H75" s="63"/>
    </row>
    <row r="76" spans="1:12" ht="94.5" x14ac:dyDescent="0.25">
      <c r="A76" s="62"/>
      <c r="B76" s="62" t="s">
        <v>170</v>
      </c>
      <c r="C76" s="63"/>
      <c r="D76" s="63"/>
      <c r="E76" s="65">
        <v>295999</v>
      </c>
      <c r="F76" s="63"/>
      <c r="G76" s="63"/>
      <c r="H76" s="63"/>
    </row>
    <row r="77" spans="1:12" x14ac:dyDescent="0.25">
      <c r="A77" s="62"/>
      <c r="B77" s="63"/>
      <c r="C77" s="63"/>
      <c r="D77" s="63"/>
      <c r="E77" s="63"/>
      <c r="F77" s="63"/>
      <c r="G77" s="63"/>
      <c r="H77" s="63"/>
    </row>
    <row r="79" spans="1:12" x14ac:dyDescent="0.25">
      <c r="E79" s="65">
        <f>E74+E52+E45+E32+E26+E76</f>
        <v>19000000</v>
      </c>
      <c r="G79" s="50"/>
    </row>
    <row r="80" spans="1:12" x14ac:dyDescent="0.25">
      <c r="E80" s="51"/>
    </row>
    <row r="82" spans="2:4" ht="78.75" customHeight="1" x14ac:dyDescent="0.25">
      <c r="B82" s="75" t="s">
        <v>173</v>
      </c>
      <c r="C82" s="75"/>
      <c r="D82" s="75"/>
    </row>
  </sheetData>
  <sortState ref="A5:N35">
    <sortCondition ref="I5:I35"/>
  </sortState>
  <mergeCells count="9">
    <mergeCell ref="B82:D82"/>
    <mergeCell ref="A73:H73"/>
    <mergeCell ref="A1:M1"/>
    <mergeCell ref="A2:M2"/>
    <mergeCell ref="A5:L5"/>
    <mergeCell ref="A27:L27"/>
    <mergeCell ref="A34:L34"/>
    <mergeCell ref="A46:L46"/>
    <mergeCell ref="A53:L53"/>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f0be0ad-272c-4e7f-a157-3f0abda6cde5" ContentTypeId="0x01010046CF21643EE8D14686A648AA6DAD0892"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C4B641536A53B54B84363EC1C7318FC4" ma:contentTypeVersion="0" ma:contentTypeDescription="A content type to manage public (operations) IDB documents" ma:contentTypeScope="" ma:versionID="1736b86092dbbae2115d97d1945f5c94">
  <xsd:schema xmlns:xsd="http://www.w3.org/2001/XMLSchema" xmlns:xs="http://www.w3.org/2001/XMLSchema" xmlns:p="http://schemas.microsoft.com/office/2006/metadata/properties" xmlns:ns2="9c571b2f-e523-4ab2-ba2e-09e151a03ef4" targetNamespace="http://schemas.microsoft.com/office/2006/metadata/properties" ma:root="true" ma:fieldsID="50a79ec0a9bbf65fd7aa561028538ab6"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fd3e5f-a08c-4b70-9534-2ac44d90e5c5}" ma:internalName="TaxCatchAll" ma:showField="CatchAllData" ma:web="ff5d7f98-9e4f-4d87-8be8-e3cac46ef20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fd3e5f-a08c-4b70-9534-2ac44d90e5c5}" ma:internalName="TaxCatchAllLabel" ma:readOnly="true" ma:showField="CatchAllDataLabel" ma:web="ff5d7f98-9e4f-4d87-8be8-e3cac46ef20c">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j8b96605ee2f4c4e988849e658583fee xmlns="9c571b2f-e523-4ab2-ba2e-09e151a03ef4">
      <Terms xmlns="http://schemas.microsoft.com/office/infopath/2007/PartnerControls"/>
    </j8b96605ee2f4c4e988849e658583fee>
    <Disclosure_x0020_Activity xmlns="9c571b2f-e523-4ab2-ba2e-09e151a03ef4">Plan of Operations</Disclosure_x0020_Activity>
    <Key_x0020_Document xmlns="9c571b2f-e523-4ab2-ba2e-09e151a03ef4">false</Key_x0020_Document>
    <Division_x0020_or_x0020_Unit xmlns="9c571b2f-e523-4ab2-ba2e-09e151a03ef4">IFD/ICS</Division_x0020_or_x0020_Unit>
    <Other_x0020_Author xmlns="9c571b2f-e523-4ab2-ba2e-09e151a03ef4" xsi:nil="true"/>
    <Region xmlns="9c571b2f-e523-4ab2-ba2e-09e151a03ef4" xsi:nil="true"/>
    <IDBDocs_x0020_Number xmlns="9c571b2f-e523-4ab2-ba2e-09e151a03ef4">38220877</IDBDocs_x0020_Number>
    <Document_x0020_Author xmlns="9c571b2f-e523-4ab2-ba2e-09e151a03ef4">Veyrat-Pontet, Alexandre</Document_x0020_Author>
    <Publication_x0020_Type xmlns="9c571b2f-e523-4ab2-ba2e-09e151a03ef4" xsi:nil="true"/>
    <Operation_x0020_Type xmlns="9c571b2f-e523-4ab2-ba2e-09e151a03ef4" xsi:nil="true"/>
    <TaxCatchAll xmlns="9c571b2f-e523-4ab2-ba2e-09e151a03ef4">
      <Value>8</Value>
      <Value>9</Value>
    </TaxCatchAll>
    <Fiscal_x0020_Year_x0020_IDB xmlns="9c571b2f-e523-4ab2-ba2e-09e151a03ef4">2013</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PN-X1011</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Loan Proposal</TermName>
          <TermId xmlns="http://schemas.microsoft.com/office/infopath/2007/PartnerControls">6ee86b6f-6e46-485b-8bfb-87a1f44622ac</TermId>
        </TermInfo>
      </Terms>
    </o5138a91267540169645e33d09c9ddc6>
    <Package_x0020_Code xmlns="9c571b2f-e523-4ab2-ba2e-09e151a03ef4" xsi:nil="true"/>
    <Migration_x0020_Info xmlns="9c571b2f-e523-4ab2-ba2e-09e151a03ef4">&lt;Data&gt;&lt;APPLICATION&gt;MS EXCEL&lt;/APPLICATION&gt;&lt;USER_STAGE&gt;Plan of Operations&lt;/USER_STAGE&gt;&lt;PD_OBJ_TYPE&gt;0&lt;/PD_OBJ_TYPE&gt;&lt;MAKERECORD&gt;N&lt;/MAKERECORD&gt;&lt;PD_FILEPT_NO&gt;PO-PN-X1011-Anl&lt;/PD_FILEPT_NO&gt;&lt;/Data&gt;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DS-SEC</Webtopic>
    <Identifier xmlns="9c571b2f-e523-4ab2-ba2e-09e151a03ef4"> TECFILE</Identifier>
    <Publishing_x0020_House xmlns="9c571b2f-e523-4ab2-ba2e-09e151a03ef4" xsi:nil="true"/>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documentManagement>
</p:properties>
</file>

<file path=customXml/itemProps1.xml><?xml version="1.0" encoding="utf-8"?>
<ds:datastoreItem xmlns:ds="http://schemas.openxmlformats.org/officeDocument/2006/customXml" ds:itemID="{440CF989-7E21-4BBD-BDBA-8820DAADA86C}"/>
</file>

<file path=customXml/itemProps2.xml><?xml version="1.0" encoding="utf-8"?>
<ds:datastoreItem xmlns:ds="http://schemas.openxmlformats.org/officeDocument/2006/customXml" ds:itemID="{C8924872-7F6E-4188-ACB5-4A376EC738D3}"/>
</file>

<file path=customXml/itemProps3.xml><?xml version="1.0" encoding="utf-8"?>
<ds:datastoreItem xmlns:ds="http://schemas.openxmlformats.org/officeDocument/2006/customXml" ds:itemID="{41E3CB57-7A3E-4812-917E-61F1286685FB}"/>
</file>

<file path=customXml/itemProps4.xml><?xml version="1.0" encoding="utf-8"?>
<ds:datastoreItem xmlns:ds="http://schemas.openxmlformats.org/officeDocument/2006/customXml" ds:itemID="{7BC5FAF8-9886-4003-AF61-D01CC7FB2197}"/>
</file>

<file path=customXml/itemProps5.xml><?xml version="1.0" encoding="utf-8"?>
<ds:datastoreItem xmlns:ds="http://schemas.openxmlformats.org/officeDocument/2006/customXml" ds:itemID="{4E61C3D2-A211-42C7-B476-39FB204DA5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 de Adquisiciones</vt:lpstr>
      <vt:lpstr>Detalle del PA</vt:lpstr>
      <vt:lpstr>'Detalle del PA'!Print_Area</vt:lpstr>
    </vt:vector>
  </TitlesOfParts>
  <Company>TotalCode Software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Enlace Electronico Obligatorio_ 2 - Plan de Adquisiciones</dc:title>
  <dc:creator>Diego Reinoso</dc:creator>
  <cp:lastModifiedBy>BlancaT</cp:lastModifiedBy>
  <cp:lastPrinted>2013-05-14T18:10:08Z</cp:lastPrinted>
  <dcterms:created xsi:type="dcterms:W3CDTF">2013-04-08T21:46:41Z</dcterms:created>
  <dcterms:modified xsi:type="dcterms:W3CDTF">2013-11-08T21:31:41Z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0x01010046CF21643EE8D14686A648AA6DAD089200C4B641536A53B54B84363EC1C7318FC4</vt:lpwstr>
  </property>
  <property fmtid="{D5CDD505-2E9C-101B-9397-08002B2CF9AE}" pid="5" name="TaxKeywordTaxHTField">
    <vt:lpwstr/>
  </property>
  <property fmtid="{D5CDD505-2E9C-101B-9397-08002B2CF9AE}" pid="6" name="Series Operations IDB">
    <vt:lpwstr>8;#Loan Proposal|6ee86b6f-6e46-485b-8bfb-87a1f44622ac</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8;#Loan Proposal|6ee86b6f-6e46-485b-8bfb-87a1f44622ac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9;#Project Preparation, Planning and Design|29ca0c72-1fc4-435f-a09c-28585cb5eac9</vt:lpwstr>
  </property>
</Properties>
</file>